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15" windowWidth="9525" windowHeight="7500" activeTab="1"/>
  </bookViews>
  <sheets>
    <sheet name="Individuální čerpání 2020" sheetId="10" r:id="rId1"/>
    <sheet name="Individuální čerpání 2021" sheetId="11" r:id="rId2"/>
  </sheets>
  <calcPr calcId="145621"/>
</workbook>
</file>

<file path=xl/calcChain.xml><?xml version="1.0" encoding="utf-8"?>
<calcChain xmlns="http://schemas.openxmlformats.org/spreadsheetml/2006/main">
  <c r="N1" i="10" l="1"/>
  <c r="D22" i="10"/>
  <c r="D34" i="11" l="1"/>
  <c r="F34" i="11" s="1"/>
  <c r="H34" i="11" s="1"/>
  <c r="J34" i="11" s="1"/>
  <c r="L34" i="11" s="1"/>
  <c r="N34" i="11" s="1"/>
  <c r="D32" i="11"/>
  <c r="F32" i="11" s="1"/>
  <c r="H32" i="11" s="1"/>
  <c r="J32" i="11" s="1"/>
  <c r="L32" i="11" s="1"/>
  <c r="N32" i="11" s="1"/>
  <c r="D28" i="11"/>
  <c r="F28" i="11" s="1"/>
  <c r="H28" i="11" s="1"/>
  <c r="J28" i="11" s="1"/>
  <c r="L28" i="11" s="1"/>
  <c r="D26" i="11"/>
  <c r="F26" i="11" s="1"/>
  <c r="H26" i="11" s="1"/>
  <c r="J26" i="11" s="1"/>
  <c r="L26" i="11" s="1"/>
  <c r="N26" i="11" s="1"/>
  <c r="D24" i="11"/>
  <c r="F24" i="11" s="1"/>
  <c r="H24" i="11" s="1"/>
  <c r="J24" i="11" s="1"/>
  <c r="L24" i="11" s="1"/>
  <c r="N24" i="11" s="1"/>
  <c r="D22" i="11"/>
  <c r="F22" i="11" s="1"/>
  <c r="H22" i="11" s="1"/>
  <c r="J22" i="11" s="1"/>
  <c r="L22" i="11" s="1"/>
  <c r="N22" i="11" s="1"/>
  <c r="D20" i="11"/>
  <c r="F20" i="11" s="1"/>
  <c r="H20" i="11" s="1"/>
  <c r="J20" i="11" s="1"/>
  <c r="L20" i="11" s="1"/>
  <c r="N20" i="11" s="1"/>
  <c r="D18" i="11"/>
  <c r="F18" i="11" s="1"/>
  <c r="H18" i="11" s="1"/>
  <c r="J18" i="11" s="1"/>
  <c r="L18" i="11" s="1"/>
  <c r="N18" i="11" s="1"/>
  <c r="D16" i="11"/>
  <c r="F16" i="11" s="1"/>
  <c r="H16" i="11" s="1"/>
  <c r="J16" i="11" s="1"/>
  <c r="L16" i="11" s="1"/>
  <c r="N16" i="11" s="1"/>
  <c r="D14" i="11"/>
  <c r="F14" i="11" s="1"/>
  <c r="H14" i="11" s="1"/>
  <c r="J14" i="11" s="1"/>
  <c r="L14" i="11" s="1"/>
  <c r="N14" i="11" s="1"/>
  <c r="D12" i="11"/>
  <c r="F12" i="11" s="1"/>
  <c r="H12" i="11" s="1"/>
  <c r="J12" i="11" s="1"/>
  <c r="L12" i="11" s="1"/>
  <c r="N12" i="11" s="1"/>
  <c r="D10" i="11"/>
  <c r="F10" i="11" s="1"/>
  <c r="H10" i="11" s="1"/>
  <c r="J10" i="11" s="1"/>
  <c r="L10" i="11" s="1"/>
  <c r="N10" i="11" s="1"/>
  <c r="D8" i="11"/>
  <c r="F8" i="11" s="1"/>
  <c r="H8" i="11" s="1"/>
  <c r="J8" i="11" s="1"/>
  <c r="L8" i="11" s="1"/>
  <c r="N8" i="11" s="1"/>
  <c r="D6" i="11"/>
  <c r="F6" i="11" s="1"/>
  <c r="H6" i="11" s="1"/>
  <c r="J6" i="11" s="1"/>
  <c r="L6" i="11" s="1"/>
  <c r="N6" i="11" s="1"/>
  <c r="N28" i="11" l="1"/>
  <c r="H14" i="10"/>
  <c r="B30" i="11" l="1"/>
  <c r="D30" i="11" s="1"/>
  <c r="F30" i="11" s="1"/>
  <c r="H30" i="11" s="1"/>
  <c r="J30" i="11" s="1"/>
  <c r="L30" i="11" s="1"/>
  <c r="N30" i="11" s="1"/>
  <c r="N1" i="11" s="1"/>
  <c r="F18" i="10"/>
  <c r="D34" i="10" l="1"/>
  <c r="J12" i="10" l="1"/>
  <c r="J23" i="10" l="1"/>
  <c r="J25" i="10" l="1"/>
  <c r="D31" i="10" l="1"/>
  <c r="D13" i="10"/>
  <c r="D27" i="10"/>
  <c r="F34" i="10" l="1"/>
  <c r="H34" i="10" s="1"/>
  <c r="J34" i="10" s="1"/>
  <c r="L34" i="10" s="1"/>
  <c r="N34" i="10" s="1"/>
  <c r="D32" i="10"/>
  <c r="F32" i="10" s="1"/>
  <c r="H32" i="10" s="1"/>
  <c r="D26" i="10"/>
  <c r="F26" i="10" s="1"/>
  <c r="H26" i="10" s="1"/>
  <c r="J26" i="10" s="1"/>
  <c r="L26" i="10" s="1"/>
  <c r="N26" i="10" s="1"/>
  <c r="D24" i="10"/>
  <c r="F24" i="10" s="1"/>
  <c r="H24" i="10" s="1"/>
  <c r="J24" i="10" s="1"/>
  <c r="L24" i="10" s="1"/>
  <c r="N24" i="10" s="1"/>
  <c r="F22" i="10"/>
  <c r="H22" i="10" s="1"/>
  <c r="J22" i="10" s="1"/>
  <c r="L22" i="10" s="1"/>
  <c r="N22" i="10" s="1"/>
  <c r="D20" i="10"/>
  <c r="D18" i="10"/>
  <c r="H18" i="10" s="1"/>
  <c r="J18" i="10" s="1"/>
  <c r="L18" i="10" s="1"/>
  <c r="N18" i="10" s="1"/>
  <c r="D16" i="10"/>
  <c r="F16" i="10" s="1"/>
  <c r="H16" i="10" s="1"/>
  <c r="J16" i="10" s="1"/>
  <c r="L16" i="10" s="1"/>
  <c r="N16" i="10" s="1"/>
  <c r="D14" i="10"/>
  <c r="F14" i="10" s="1"/>
  <c r="J14" i="10" s="1"/>
  <c r="L14" i="10" s="1"/>
  <c r="N14" i="10" s="1"/>
  <c r="D12" i="10"/>
  <c r="F12" i="10" s="1"/>
  <c r="H12" i="10" s="1"/>
  <c r="L12" i="10" s="1"/>
  <c r="N12" i="10" s="1"/>
  <c r="D10" i="10"/>
  <c r="F10" i="10" s="1"/>
  <c r="H10" i="10" s="1"/>
  <c r="J10" i="10" s="1"/>
  <c r="L10" i="10" s="1"/>
  <c r="N10" i="10" s="1"/>
  <c r="D8" i="10"/>
  <c r="F8" i="10" s="1"/>
  <c r="H8" i="10" s="1"/>
  <c r="J8" i="10" s="1"/>
  <c r="L8" i="10" s="1"/>
  <c r="N8" i="10" s="1"/>
  <c r="D6" i="10"/>
  <c r="F6" i="10" s="1"/>
  <c r="H6" i="10" s="1"/>
  <c r="J6" i="10" s="1"/>
  <c r="L6" i="10" s="1"/>
  <c r="N6" i="10" s="1"/>
  <c r="F20" i="10" l="1"/>
  <c r="H20" i="10" s="1"/>
  <c r="J20" i="10" s="1"/>
  <c r="L20" i="10" s="1"/>
  <c r="N20" i="10" s="1"/>
  <c r="D28" i="10"/>
  <c r="F28" i="10" s="1"/>
  <c r="H28" i="10" s="1"/>
  <c r="J28" i="10" s="1"/>
  <c r="L28" i="10" s="1"/>
  <c r="N28" i="10" s="1"/>
  <c r="B30" i="10" s="1"/>
  <c r="D30" i="10" s="1"/>
  <c r="F30" i="10" s="1"/>
  <c r="H30" i="10" s="1"/>
  <c r="J30" i="10" s="1"/>
  <c r="L30" i="10" s="1"/>
  <c r="N30" i="10" s="1"/>
  <c r="J32" i="10"/>
  <c r="L32" i="10" s="1"/>
  <c r="N32" i="10" s="1"/>
</calcChain>
</file>

<file path=xl/sharedStrings.xml><?xml version="1.0" encoding="utf-8"?>
<sst xmlns="http://schemas.openxmlformats.org/spreadsheetml/2006/main" count="237" uniqueCount="65">
  <si>
    <t>Ke dni:</t>
  </si>
  <si>
    <t>Člen KRK</t>
  </si>
  <si>
    <t>Odečteno</t>
  </si>
  <si>
    <t>Zůstatek</t>
  </si>
  <si>
    <t>stav</t>
  </si>
  <si>
    <t>Čech Jan</t>
  </si>
  <si>
    <t>Tojnar Jan</t>
  </si>
  <si>
    <t>Stav osobních účtů členů KRK</t>
  </si>
  <si>
    <t>Suma členských zůstatků:</t>
  </si>
  <si>
    <t>Borovička</t>
  </si>
  <si>
    <t>Tomáš</t>
  </si>
  <si>
    <t>Milan</t>
  </si>
  <si>
    <t>Borovičková</t>
  </si>
  <si>
    <t>Lenka</t>
  </si>
  <si>
    <t>Jitka</t>
  </si>
  <si>
    <t>Klinkerová</t>
  </si>
  <si>
    <t>Kurfurst</t>
  </si>
  <si>
    <t>Pavel</t>
  </si>
  <si>
    <t>Jirásková</t>
  </si>
  <si>
    <t>Pavla</t>
  </si>
  <si>
    <t>Jan</t>
  </si>
  <si>
    <t>Tojnar</t>
  </si>
  <si>
    <t>Franta</t>
  </si>
  <si>
    <t>Wald</t>
  </si>
  <si>
    <t>Žáček</t>
  </si>
  <si>
    <t>Martin</t>
  </si>
  <si>
    <t>Položka</t>
  </si>
  <si>
    <t>Výchozí</t>
  </si>
  <si>
    <t>Švihla</t>
  </si>
  <si>
    <t>Švihlová</t>
  </si>
  <si>
    <t>LOB</t>
  </si>
  <si>
    <t>pokračování</t>
  </si>
  <si>
    <t>2800039826/2010</t>
  </si>
  <si>
    <t>FIO banka</t>
  </si>
  <si>
    <t>Členské příspěvky posílejte na bankovní účet KRK Litvínov:</t>
  </si>
  <si>
    <t>Nedoporučuji dráždit Kobru výrazy typu "příspěvek na virtuální účet KRK Litvínov".</t>
  </si>
  <si>
    <t>Do poznámky pro identifikaci platby pište "členský příspěvek Jméno Příjmení".</t>
  </si>
  <si>
    <t>Katka</t>
  </si>
  <si>
    <t>Nocleh</t>
  </si>
  <si>
    <t>rogaining</t>
  </si>
  <si>
    <t>Sportovní</t>
  </si>
  <si>
    <t>materiál</t>
  </si>
  <si>
    <t>Příspěvek</t>
  </si>
  <si>
    <t>2020</t>
  </si>
  <si>
    <t>registrace</t>
  </si>
  <si>
    <t>Hrouda</t>
  </si>
  <si>
    <t>Pavlíček</t>
  </si>
  <si>
    <t>Luboš</t>
  </si>
  <si>
    <t>Kraktrek</t>
  </si>
  <si>
    <t>Rejdice</t>
  </si>
  <si>
    <t>Harrachov</t>
  </si>
  <si>
    <t>MČR</t>
  </si>
  <si>
    <t>STB</t>
  </si>
  <si>
    <t>Zavádění</t>
  </si>
  <si>
    <t>STB 2020</t>
  </si>
  <si>
    <t>2021</t>
  </si>
  <si>
    <t>obuv</t>
  </si>
  <si>
    <t>Pořádání</t>
  </si>
  <si>
    <t>HROB2020</t>
  </si>
  <si>
    <t>Cestovné</t>
  </si>
  <si>
    <t>Běžkařská</t>
  </si>
  <si>
    <t>Vybavení</t>
  </si>
  <si>
    <t>běžky</t>
  </si>
  <si>
    <t>Běžkařské</t>
  </si>
  <si>
    <t>vosky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</si>
</sst>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\K\č"/>
    <numFmt numFmtId="165" formatCode="#,##0\ &quot;Kč&quot;"/>
    <numFmt numFmtId="166" formatCode="#,##0\ _K_č"/>
    <numFmt numFmtId="167" formatCode="d/m/yyyy;@"/>
  </numFmts>
  <fonts count="6" x14ac:knownFonts="1">
    <font>
      <sz val="10"/>
      <color rgb="FF000000"/>
      <name val="Arial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 applyFont="1" applyAlignment="1">
      <alignment wrapText="1"/>
    </xf>
    <xf numFmtId="0" fontId="1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1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16" xfId="1" applyFont="1" applyBorder="1" applyAlignment="1">
      <alignment vertical="center"/>
    </xf>
    <xf numFmtId="0" fontId="1" fillId="0" borderId="15" xfId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0" fontId="1" fillId="0" borderId="17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5" xfId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left" vertical="center"/>
    </xf>
    <xf numFmtId="164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165" fontId="2" fillId="0" borderId="2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165" fontId="1" fillId="0" borderId="20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left" vertical="center"/>
    </xf>
    <xf numFmtId="165" fontId="1" fillId="0" borderId="4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left" vertical="center"/>
    </xf>
    <xf numFmtId="165" fontId="1" fillId="0" borderId="6" xfId="1" applyNumberFormat="1" applyFont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left" vertical="center"/>
    </xf>
    <xf numFmtId="164" fontId="1" fillId="0" borderId="15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left" vertical="center"/>
    </xf>
    <xf numFmtId="165" fontId="1" fillId="0" borderId="4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164" fontId="1" fillId="0" borderId="21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1" fillId="0" borderId="14" xfId="1" applyNumberFormat="1" applyFont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left" vertical="center"/>
    </xf>
    <xf numFmtId="165" fontId="1" fillId="0" borderId="13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1" fillId="2" borderId="4" xfId="1" applyNumberFormat="1" applyFont="1" applyFill="1" applyBorder="1" applyAlignment="1">
      <alignment horizontal="center" vertical="center"/>
    </xf>
    <xf numFmtId="0" fontId="4" fillId="2" borderId="0" xfId="1" applyFont="1" applyFill="1" applyAlignment="1"/>
    <xf numFmtId="0" fontId="2" fillId="2" borderId="0" xfId="1" applyFont="1" applyFill="1" applyAlignment="1">
      <alignment wrapText="1"/>
    </xf>
    <xf numFmtId="0" fontId="4" fillId="2" borderId="0" xfId="1" applyFont="1" applyFill="1" applyAlignment="1">
      <alignment horizontal="left"/>
    </xf>
    <xf numFmtId="0" fontId="2" fillId="2" borderId="0" xfId="1" applyFont="1" applyFill="1" applyAlignment="1"/>
    <xf numFmtId="0" fontId="2" fillId="2" borderId="0" xfId="1" applyFont="1" applyFill="1" applyAlignment="1">
      <alignment horizontal="left"/>
    </xf>
    <xf numFmtId="0" fontId="2" fillId="0" borderId="0" xfId="1" applyFont="1" applyAlignment="1"/>
    <xf numFmtId="0" fontId="5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165" fontId="1" fillId="2" borderId="0" xfId="1" applyNumberFormat="1" applyFont="1" applyFill="1" applyAlignment="1">
      <alignment horizontal="right"/>
    </xf>
    <xf numFmtId="164" fontId="2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left" wrapText="1"/>
    </xf>
    <xf numFmtId="167" fontId="1" fillId="0" borderId="0" xfId="1" applyNumberFormat="1" applyFont="1" applyAlignment="1">
      <alignment horizontal="left"/>
    </xf>
    <xf numFmtId="165" fontId="2" fillId="0" borderId="0" xfId="1" applyNumberFormat="1" applyFont="1" applyAlignment="1">
      <alignment vertical="center" wrapText="1"/>
    </xf>
    <xf numFmtId="164" fontId="2" fillId="0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165" fontId="1" fillId="0" borderId="15" xfId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/>
    </xf>
    <xf numFmtId="165" fontId="1" fillId="0" borderId="2" xfId="1" applyNumberFormat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49" fontId="1" fillId="0" borderId="9" xfId="1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left" vertical="center"/>
    </xf>
    <xf numFmtId="49" fontId="1" fillId="0" borderId="10" xfId="1" applyNumberFormat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0"/>
  <sheetViews>
    <sheetView topLeftCell="A13" zoomScaleNormal="100" workbookViewId="0">
      <selection activeCell="B30" sqref="B30"/>
    </sheetView>
  </sheetViews>
  <sheetFormatPr defaultColWidth="17.28515625" defaultRowHeight="15" customHeight="1" x14ac:dyDescent="0.25"/>
  <cols>
    <col min="1" max="1" width="12.5703125" style="2" customWidth="1"/>
    <col min="2" max="2" width="10.85546875" style="2" customWidth="1"/>
    <col min="3" max="3" width="9.7109375" style="3" customWidth="1"/>
    <col min="4" max="4" width="10.7109375" style="2" customWidth="1"/>
    <col min="5" max="5" width="12.140625" style="3" customWidth="1"/>
    <col min="6" max="6" width="10.28515625" style="2" customWidth="1"/>
    <col min="7" max="7" width="10.7109375" style="3" customWidth="1"/>
    <col min="8" max="8" width="10.7109375" style="2" customWidth="1"/>
    <col min="9" max="9" width="11.7109375" style="3" customWidth="1"/>
    <col min="10" max="10" width="10.7109375" style="2" customWidth="1"/>
    <col min="11" max="11" width="9.7109375" style="3" customWidth="1"/>
    <col min="12" max="12" width="10.28515625" style="2" customWidth="1"/>
    <col min="13" max="13" width="9.28515625" style="3" customWidth="1"/>
    <col min="14" max="14" width="12.5703125" style="2" customWidth="1"/>
    <col min="15" max="15" width="14.42578125" style="2" customWidth="1"/>
    <col min="16" max="16" width="8.28515625" style="2" customWidth="1"/>
    <col min="17" max="23" width="8" style="68" customWidth="1"/>
    <col min="24" max="16384" width="17.28515625" style="2"/>
  </cols>
  <sheetData>
    <row r="1" spans="1:23" ht="13.5" customHeight="1" x14ac:dyDescent="0.25">
      <c r="A1" s="1" t="s">
        <v>7</v>
      </c>
      <c r="D1" s="4" t="s">
        <v>0</v>
      </c>
      <c r="E1" s="65">
        <v>44198</v>
      </c>
      <c r="G1" s="64"/>
      <c r="I1" s="4"/>
      <c r="J1" s="63"/>
      <c r="M1" s="4" t="s">
        <v>8</v>
      </c>
      <c r="N1" s="61">
        <f>N6+N8+N10+N12+N14+N16+N18+N20+N22+N24+N26+N30++N32+N34</f>
        <v>125758.29664753936</v>
      </c>
    </row>
    <row r="2" spans="1:23" ht="3" customHeight="1" thickBot="1" x14ac:dyDescent="0.3">
      <c r="A2" s="1"/>
      <c r="B2" s="6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3" s="12" customFormat="1" ht="14.1" customHeight="1" x14ac:dyDescent="0.2">
      <c r="A3" s="7" t="s">
        <v>1</v>
      </c>
      <c r="B3" s="8" t="s">
        <v>27</v>
      </c>
      <c r="C3" s="9" t="s">
        <v>26</v>
      </c>
      <c r="D3" s="10" t="s">
        <v>2</v>
      </c>
      <c r="E3" s="11" t="s">
        <v>26</v>
      </c>
      <c r="F3" s="10" t="s">
        <v>2</v>
      </c>
      <c r="G3" s="9" t="s">
        <v>26</v>
      </c>
      <c r="H3" s="10" t="s">
        <v>2</v>
      </c>
      <c r="I3" s="11" t="s">
        <v>26</v>
      </c>
      <c r="J3" s="10" t="s">
        <v>2</v>
      </c>
      <c r="K3" s="11" t="s">
        <v>26</v>
      </c>
      <c r="L3" s="10" t="s">
        <v>2</v>
      </c>
      <c r="M3" s="9" t="s">
        <v>26</v>
      </c>
      <c r="N3" s="10" t="s">
        <v>2</v>
      </c>
      <c r="Q3" s="69"/>
      <c r="R3" s="69"/>
      <c r="S3" s="69"/>
      <c r="T3" s="69"/>
      <c r="U3" s="69"/>
      <c r="V3" s="69"/>
      <c r="W3" s="69"/>
    </row>
    <row r="4" spans="1:23" s="12" customFormat="1" ht="14.1" customHeight="1" thickBot="1" x14ac:dyDescent="0.25">
      <c r="A4" s="13"/>
      <c r="B4" s="14" t="s">
        <v>4</v>
      </c>
      <c r="C4" s="15"/>
      <c r="D4" s="16" t="s">
        <v>3</v>
      </c>
      <c r="E4" s="17"/>
      <c r="F4" s="16" t="s">
        <v>3</v>
      </c>
      <c r="G4" s="15"/>
      <c r="H4" s="16" t="s">
        <v>3</v>
      </c>
      <c r="I4" s="17"/>
      <c r="J4" s="16" t="s">
        <v>3</v>
      </c>
      <c r="K4" s="17"/>
      <c r="L4" s="16" t="s">
        <v>3</v>
      </c>
      <c r="M4" s="15"/>
      <c r="N4" s="16" t="s">
        <v>3</v>
      </c>
      <c r="Q4" s="69"/>
      <c r="R4" s="69"/>
      <c r="S4" s="69"/>
      <c r="T4" s="69"/>
      <c r="U4" s="69"/>
      <c r="V4" s="69"/>
      <c r="W4" s="69"/>
    </row>
    <row r="5" spans="1:23" s="12" customFormat="1" ht="14.1" customHeight="1" x14ac:dyDescent="0.2">
      <c r="A5" s="18" t="s">
        <v>9</v>
      </c>
      <c r="B5" s="19"/>
      <c r="C5" s="11" t="s">
        <v>53</v>
      </c>
      <c r="D5" s="21">
        <v>-300</v>
      </c>
      <c r="E5" s="9" t="s">
        <v>42</v>
      </c>
      <c r="F5" s="21">
        <v>-500</v>
      </c>
      <c r="G5" s="9" t="s">
        <v>57</v>
      </c>
      <c r="H5" s="21">
        <v>-1563</v>
      </c>
      <c r="I5" s="20"/>
      <c r="J5" s="22"/>
      <c r="K5" s="20"/>
      <c r="L5" s="22"/>
      <c r="M5" s="24"/>
      <c r="N5" s="22"/>
      <c r="Q5" s="69"/>
      <c r="R5" s="69"/>
      <c r="S5" s="69"/>
      <c r="T5" s="69"/>
      <c r="U5" s="69"/>
      <c r="V5" s="69"/>
      <c r="W5" s="69"/>
    </row>
    <row r="6" spans="1:23" s="12" customFormat="1" ht="14.1" customHeight="1" thickBot="1" x14ac:dyDescent="0.25">
      <c r="A6" s="36" t="s">
        <v>11</v>
      </c>
      <c r="B6" s="37">
        <v>8063.7260174425337</v>
      </c>
      <c r="C6" s="17" t="s">
        <v>54</v>
      </c>
      <c r="D6" s="29">
        <f>B6-D5</f>
        <v>8363.7260174425337</v>
      </c>
      <c r="E6" s="15" t="s">
        <v>55</v>
      </c>
      <c r="F6" s="29">
        <f>D6-F5</f>
        <v>8863.7260174425337</v>
      </c>
      <c r="G6" s="17" t="s">
        <v>58</v>
      </c>
      <c r="H6" s="29">
        <f>F6-H5</f>
        <v>10426.726017442534</v>
      </c>
      <c r="I6" s="17"/>
      <c r="J6" s="40">
        <f>H6-J5</f>
        <v>10426.726017442534</v>
      </c>
      <c r="K6" s="39"/>
      <c r="L6" s="40">
        <f>J6-L5</f>
        <v>10426.726017442534</v>
      </c>
      <c r="M6" s="39"/>
      <c r="N6" s="50">
        <f>L6-N5</f>
        <v>10426.726017442534</v>
      </c>
      <c r="Q6" s="69"/>
      <c r="R6" s="69"/>
      <c r="S6" s="69"/>
      <c r="T6" s="69"/>
      <c r="U6" s="69"/>
      <c r="V6" s="69"/>
      <c r="W6" s="69"/>
    </row>
    <row r="7" spans="1:23" s="12" customFormat="1" ht="14.1" customHeight="1" x14ac:dyDescent="0.2">
      <c r="A7" s="18" t="s">
        <v>9</v>
      </c>
      <c r="B7" s="34"/>
      <c r="C7" s="9" t="s">
        <v>53</v>
      </c>
      <c r="D7" s="25">
        <v>-300</v>
      </c>
      <c r="E7" s="11" t="s">
        <v>42</v>
      </c>
      <c r="F7" s="21">
        <v>-500</v>
      </c>
      <c r="G7" s="11" t="s">
        <v>57</v>
      </c>
      <c r="H7" s="21">
        <v>-1758</v>
      </c>
      <c r="I7" s="24"/>
      <c r="J7" s="22"/>
      <c r="K7" s="24"/>
      <c r="L7" s="22"/>
      <c r="M7" s="23"/>
      <c r="N7" s="35"/>
      <c r="Q7" s="69"/>
      <c r="R7" s="69"/>
      <c r="S7" s="69"/>
      <c r="T7" s="69"/>
      <c r="U7" s="69"/>
      <c r="V7" s="69"/>
      <c r="W7" s="69"/>
    </row>
    <row r="8" spans="1:23" s="12" customFormat="1" ht="14.1" customHeight="1" thickBot="1" x14ac:dyDescent="0.25">
      <c r="A8" s="36" t="s">
        <v>10</v>
      </c>
      <c r="B8" s="37">
        <v>11879</v>
      </c>
      <c r="C8" s="15" t="s">
        <v>54</v>
      </c>
      <c r="D8" s="38">
        <f>B8-D7</f>
        <v>12179</v>
      </c>
      <c r="E8" s="17" t="s">
        <v>55</v>
      </c>
      <c r="F8" s="29">
        <f>D8-F7</f>
        <v>12679</v>
      </c>
      <c r="G8" s="17" t="s">
        <v>58</v>
      </c>
      <c r="H8" s="29">
        <f>F8-H7</f>
        <v>14437</v>
      </c>
      <c r="I8" s="39"/>
      <c r="J8" s="40">
        <f>H8-J7</f>
        <v>14437</v>
      </c>
      <c r="K8" s="39"/>
      <c r="L8" s="40">
        <f>J8-L7</f>
        <v>14437</v>
      </c>
      <c r="M8" s="39"/>
      <c r="N8" s="50">
        <f>L8-N7</f>
        <v>14437</v>
      </c>
      <c r="Q8" s="69"/>
      <c r="R8" s="69"/>
      <c r="S8" s="69"/>
      <c r="T8" s="69"/>
      <c r="U8" s="69"/>
      <c r="V8" s="69"/>
      <c r="W8" s="69"/>
    </row>
    <row r="9" spans="1:23" s="12" customFormat="1" ht="14.1" customHeight="1" x14ac:dyDescent="0.2">
      <c r="A9" s="18" t="s">
        <v>12</v>
      </c>
      <c r="B9" s="34"/>
      <c r="C9" s="11" t="s">
        <v>42</v>
      </c>
      <c r="D9" s="25">
        <v>-500</v>
      </c>
      <c r="E9" s="11"/>
      <c r="F9" s="21"/>
      <c r="G9" s="24"/>
      <c r="H9" s="21"/>
      <c r="I9" s="11"/>
      <c r="J9" s="21"/>
      <c r="K9" s="23"/>
      <c r="L9" s="22"/>
      <c r="M9" s="23"/>
      <c r="N9" s="21"/>
      <c r="Q9" s="69"/>
      <c r="R9" s="69"/>
      <c r="S9" s="69"/>
      <c r="T9" s="69"/>
      <c r="U9" s="69"/>
      <c r="V9" s="69"/>
      <c r="W9" s="69"/>
    </row>
    <row r="10" spans="1:23" s="12" customFormat="1" ht="14.1" customHeight="1" thickBot="1" x14ac:dyDescent="0.25">
      <c r="A10" s="36" t="s">
        <v>13</v>
      </c>
      <c r="B10" s="37">
        <v>7370.409817796527</v>
      </c>
      <c r="C10" s="17" t="s">
        <v>55</v>
      </c>
      <c r="D10" s="29">
        <f>B10-D9</f>
        <v>7870.409817796527</v>
      </c>
      <c r="E10" s="17"/>
      <c r="F10" s="29">
        <f>D10-F9</f>
        <v>7870.409817796527</v>
      </c>
      <c r="G10" s="39"/>
      <c r="H10" s="29">
        <f>F10-H9</f>
        <v>7870.409817796527</v>
      </c>
      <c r="I10" s="17"/>
      <c r="J10" s="29">
        <f>H10-J9</f>
        <v>7870.409817796527</v>
      </c>
      <c r="K10" s="41"/>
      <c r="L10" s="29">
        <f>J10-L9</f>
        <v>7870.409817796527</v>
      </c>
      <c r="M10" s="41"/>
      <c r="N10" s="50">
        <f>L10-N9</f>
        <v>7870.409817796527</v>
      </c>
      <c r="Q10" s="69"/>
      <c r="R10" s="69"/>
      <c r="S10" s="69"/>
      <c r="T10" s="69"/>
      <c r="U10" s="69"/>
      <c r="V10" s="69"/>
      <c r="W10" s="69"/>
    </row>
    <row r="11" spans="1:23" s="12" customFormat="1" ht="14.1" customHeight="1" x14ac:dyDescent="0.2">
      <c r="A11" s="18" t="s">
        <v>5</v>
      </c>
      <c r="B11" s="34"/>
      <c r="C11" s="11" t="s">
        <v>30</v>
      </c>
      <c r="D11" s="25">
        <v>170</v>
      </c>
      <c r="E11" s="11" t="s">
        <v>30</v>
      </c>
      <c r="F11" s="25">
        <v>450</v>
      </c>
      <c r="G11" s="67" t="s">
        <v>38</v>
      </c>
      <c r="H11" s="42">
        <v>880</v>
      </c>
      <c r="I11" s="9" t="s">
        <v>42</v>
      </c>
      <c r="J11" s="22">
        <v>-500</v>
      </c>
      <c r="K11" s="67"/>
      <c r="L11" s="42"/>
      <c r="M11" s="67"/>
      <c r="N11" s="42"/>
      <c r="Q11" s="69"/>
      <c r="R11" s="69"/>
      <c r="S11" s="69"/>
      <c r="T11" s="69"/>
      <c r="U11" s="69"/>
      <c r="V11" s="69"/>
      <c r="W11" s="69"/>
    </row>
    <row r="12" spans="1:23" s="12" customFormat="1" ht="14.1" customHeight="1" thickBot="1" x14ac:dyDescent="0.25">
      <c r="A12" s="36"/>
      <c r="B12" s="37">
        <v>9061.6297329009631</v>
      </c>
      <c r="C12" s="17" t="s">
        <v>49</v>
      </c>
      <c r="D12" s="29">
        <f>B12-D11</f>
        <v>8891.6297329009631</v>
      </c>
      <c r="E12" s="17" t="s">
        <v>50</v>
      </c>
      <c r="F12" s="29">
        <f>D12-F11</f>
        <v>8441.6297329009631</v>
      </c>
      <c r="G12" s="39" t="s">
        <v>50</v>
      </c>
      <c r="H12" s="29">
        <f>F12-H11</f>
        <v>7561.6297329009631</v>
      </c>
      <c r="I12" s="17" t="s">
        <v>55</v>
      </c>
      <c r="J12" s="29">
        <f>H12-J11</f>
        <v>8061.6297329009631</v>
      </c>
      <c r="K12" s="17"/>
      <c r="L12" s="29">
        <f>J12-L11</f>
        <v>8061.6297329009631</v>
      </c>
      <c r="M12" s="17"/>
      <c r="N12" s="50">
        <f>L12-N11</f>
        <v>8061.6297329009631</v>
      </c>
      <c r="Q12" s="69"/>
      <c r="R12" s="69"/>
      <c r="S12" s="69"/>
      <c r="T12" s="69"/>
      <c r="U12" s="69"/>
      <c r="V12" s="69"/>
      <c r="W12" s="69"/>
    </row>
    <row r="13" spans="1:23" s="12" customFormat="1" ht="14.1" customHeight="1" x14ac:dyDescent="0.2">
      <c r="A13" s="18" t="s">
        <v>45</v>
      </c>
      <c r="B13" s="71"/>
      <c r="C13" s="11" t="s">
        <v>30</v>
      </c>
      <c r="D13" s="25">
        <f>170+240</f>
        <v>410</v>
      </c>
      <c r="E13" s="11" t="s">
        <v>53</v>
      </c>
      <c r="F13" s="21">
        <v>-300</v>
      </c>
      <c r="G13" s="9" t="s">
        <v>42</v>
      </c>
      <c r="H13" s="22">
        <v>-500</v>
      </c>
      <c r="I13" s="24" t="s">
        <v>57</v>
      </c>
      <c r="J13" s="21">
        <v>-1172</v>
      </c>
      <c r="K13" s="11"/>
      <c r="L13" s="21"/>
      <c r="M13" s="9"/>
      <c r="N13" s="21"/>
      <c r="Q13" s="69"/>
      <c r="R13" s="69"/>
      <c r="S13" s="69"/>
      <c r="T13" s="69"/>
      <c r="U13" s="69"/>
      <c r="V13" s="69"/>
      <c r="W13" s="69"/>
    </row>
    <row r="14" spans="1:23" s="12" customFormat="1" ht="14.1" customHeight="1" thickBot="1" x14ac:dyDescent="0.25">
      <c r="A14" s="36" t="s">
        <v>25</v>
      </c>
      <c r="B14" s="37">
        <v>440</v>
      </c>
      <c r="C14" s="17" t="s">
        <v>49</v>
      </c>
      <c r="D14" s="29">
        <f>B14-D13</f>
        <v>30</v>
      </c>
      <c r="E14" s="17" t="s">
        <v>54</v>
      </c>
      <c r="F14" s="29">
        <f>D14-F13</f>
        <v>330</v>
      </c>
      <c r="G14" s="17" t="s">
        <v>55</v>
      </c>
      <c r="H14" s="29">
        <f>F14-H13</f>
        <v>830</v>
      </c>
      <c r="I14" s="39" t="s">
        <v>58</v>
      </c>
      <c r="J14" s="29">
        <f>H14-J13</f>
        <v>2002</v>
      </c>
      <c r="K14" s="17"/>
      <c r="L14" s="29">
        <f>J14-L13</f>
        <v>2002</v>
      </c>
      <c r="M14" s="15"/>
      <c r="N14" s="50">
        <f>L14-N13</f>
        <v>2002</v>
      </c>
      <c r="Q14" s="69"/>
      <c r="R14" s="69"/>
      <c r="S14" s="69"/>
      <c r="T14" s="69"/>
      <c r="U14" s="69"/>
      <c r="V14" s="69"/>
      <c r="W14" s="69"/>
    </row>
    <row r="15" spans="1:23" s="12" customFormat="1" ht="14.1" customHeight="1" x14ac:dyDescent="0.2">
      <c r="A15" s="18" t="s">
        <v>18</v>
      </c>
      <c r="B15" s="34"/>
      <c r="C15" s="9" t="s">
        <v>51</v>
      </c>
      <c r="D15" s="21">
        <v>1300</v>
      </c>
      <c r="E15" s="9" t="s">
        <v>42</v>
      </c>
      <c r="F15" s="22">
        <v>-500</v>
      </c>
      <c r="G15" s="9"/>
      <c r="H15" s="22"/>
      <c r="I15" s="24"/>
      <c r="J15" s="21"/>
      <c r="K15" s="11"/>
      <c r="L15" s="21"/>
      <c r="M15" s="11"/>
      <c r="N15" s="21"/>
      <c r="Q15" s="69"/>
      <c r="R15" s="69"/>
      <c r="S15" s="69"/>
      <c r="T15" s="69"/>
      <c r="U15" s="69"/>
      <c r="V15" s="69"/>
      <c r="W15" s="69"/>
    </row>
    <row r="16" spans="1:23" s="12" customFormat="1" ht="14.1" customHeight="1" thickBot="1" x14ac:dyDescent="0.25">
      <c r="A16" s="36" t="s">
        <v>19</v>
      </c>
      <c r="B16" s="37">
        <v>3992.6909676763444</v>
      </c>
      <c r="C16" s="17" t="s">
        <v>39</v>
      </c>
      <c r="D16" s="29">
        <f>B16-D15</f>
        <v>2692.6909676763444</v>
      </c>
      <c r="E16" s="17" t="s">
        <v>55</v>
      </c>
      <c r="F16" s="29">
        <f>D16-F15</f>
        <v>3192.6909676763444</v>
      </c>
      <c r="G16" s="17"/>
      <c r="H16" s="29">
        <f>F16-H15</f>
        <v>3192.6909676763444</v>
      </c>
      <c r="I16" s="39"/>
      <c r="J16" s="29">
        <f>H16-J15</f>
        <v>3192.6909676763444</v>
      </c>
      <c r="K16" s="17"/>
      <c r="L16" s="29">
        <f>J16-L15</f>
        <v>3192.6909676763444</v>
      </c>
      <c r="M16" s="17"/>
      <c r="N16" s="50">
        <f>L16-N15</f>
        <v>3192.6909676763444</v>
      </c>
      <c r="Q16" s="69"/>
      <c r="R16" s="69"/>
      <c r="S16" s="69"/>
      <c r="T16" s="69"/>
      <c r="U16" s="69"/>
      <c r="V16" s="69"/>
      <c r="W16" s="69"/>
    </row>
    <row r="17" spans="1:24" s="12" customFormat="1" ht="14.1" customHeight="1" x14ac:dyDescent="0.2">
      <c r="A17" s="18" t="s">
        <v>15</v>
      </c>
      <c r="B17" s="34"/>
      <c r="C17" s="9" t="s">
        <v>52</v>
      </c>
      <c r="D17" s="25">
        <v>1300</v>
      </c>
      <c r="E17" s="11" t="s">
        <v>42</v>
      </c>
      <c r="F17" s="21">
        <v>-500</v>
      </c>
      <c r="G17" s="9"/>
      <c r="H17" s="42"/>
      <c r="I17" s="23"/>
      <c r="J17" s="21"/>
      <c r="K17" s="11"/>
      <c r="L17" s="21"/>
      <c r="M17" s="9"/>
      <c r="N17" s="21"/>
      <c r="Q17" s="69"/>
      <c r="R17" s="69"/>
      <c r="S17" s="69"/>
      <c r="T17" s="69"/>
      <c r="U17" s="69"/>
      <c r="V17" s="69"/>
      <c r="W17" s="69"/>
    </row>
    <row r="18" spans="1:24" s="12" customFormat="1" ht="14.1" customHeight="1" thickBot="1" x14ac:dyDescent="0.25">
      <c r="A18" s="36" t="s">
        <v>14</v>
      </c>
      <c r="B18" s="37">
        <v>4861</v>
      </c>
      <c r="C18" s="17" t="s">
        <v>43</v>
      </c>
      <c r="D18" s="29">
        <f>B18-D17</f>
        <v>3561</v>
      </c>
      <c r="E18" s="17" t="s">
        <v>55</v>
      </c>
      <c r="F18" s="29">
        <f>D18-F17</f>
        <v>4061</v>
      </c>
      <c r="G18" s="17"/>
      <c r="H18" s="40">
        <f>F18-H17</f>
        <v>4061</v>
      </c>
      <c r="I18" s="39"/>
      <c r="J18" s="29">
        <f>H18-J17</f>
        <v>4061</v>
      </c>
      <c r="K18" s="17"/>
      <c r="L18" s="29">
        <f>J18-L17</f>
        <v>4061</v>
      </c>
      <c r="M18" s="15"/>
      <c r="N18" s="50">
        <f>L18-N17</f>
        <v>4061</v>
      </c>
      <c r="Q18" s="69"/>
      <c r="R18" s="69"/>
      <c r="S18" s="69"/>
      <c r="T18" s="69"/>
      <c r="U18" s="69"/>
      <c r="V18" s="69"/>
      <c r="W18" s="69"/>
    </row>
    <row r="19" spans="1:24" s="12" customFormat="1" ht="14.1" customHeight="1" x14ac:dyDescent="0.2">
      <c r="A19" s="18" t="s">
        <v>16</v>
      </c>
      <c r="B19" s="71"/>
      <c r="C19" s="11" t="s">
        <v>42</v>
      </c>
      <c r="D19" s="72">
        <v>-500</v>
      </c>
      <c r="E19" s="11" t="s">
        <v>30</v>
      </c>
      <c r="F19" s="72">
        <v>60</v>
      </c>
      <c r="G19" s="11" t="s">
        <v>57</v>
      </c>
      <c r="H19" s="72">
        <v>-4591</v>
      </c>
      <c r="I19" s="9"/>
      <c r="J19" s="72"/>
      <c r="K19" s="24"/>
      <c r="L19" s="72"/>
      <c r="M19" s="9"/>
      <c r="N19" s="73"/>
      <c r="Q19" s="69"/>
      <c r="R19" s="69"/>
      <c r="S19" s="69"/>
      <c r="T19" s="69"/>
      <c r="U19" s="69"/>
      <c r="V19" s="69"/>
      <c r="W19" s="69"/>
    </row>
    <row r="20" spans="1:24" s="12" customFormat="1" ht="14.1" customHeight="1" thickBot="1" x14ac:dyDescent="0.25">
      <c r="A20" s="36" t="s">
        <v>17</v>
      </c>
      <c r="B20" s="37">
        <v>6258.8668730650152</v>
      </c>
      <c r="C20" s="17" t="s">
        <v>55</v>
      </c>
      <c r="D20" s="29">
        <f>B20-D19</f>
        <v>6758.8668730650152</v>
      </c>
      <c r="E20" s="17" t="s">
        <v>44</v>
      </c>
      <c r="F20" s="29">
        <f>D20-F19</f>
        <v>6698.8668730650152</v>
      </c>
      <c r="G20" s="17" t="s">
        <v>58</v>
      </c>
      <c r="H20" s="38">
        <f>F20-H19</f>
        <v>11289.866873065015</v>
      </c>
      <c r="I20" s="39"/>
      <c r="J20" s="29">
        <f>H20-J19</f>
        <v>11289.866873065015</v>
      </c>
      <c r="K20" s="17"/>
      <c r="L20" s="29">
        <f>J20-L19</f>
        <v>11289.866873065015</v>
      </c>
      <c r="M20" s="15"/>
      <c r="N20" s="50">
        <f>L20-N19</f>
        <v>11289.866873065015</v>
      </c>
      <c r="Q20" s="69"/>
      <c r="R20" s="69"/>
      <c r="S20" s="69"/>
      <c r="T20" s="69"/>
      <c r="U20" s="69"/>
      <c r="V20" s="69"/>
      <c r="W20" s="69"/>
    </row>
    <row r="21" spans="1:24" s="12" customFormat="1" ht="14.1" customHeight="1" x14ac:dyDescent="0.2">
      <c r="A21" s="18" t="s">
        <v>46</v>
      </c>
      <c r="B21" s="34"/>
      <c r="C21" s="24" t="s">
        <v>42</v>
      </c>
      <c r="D21" s="21">
        <v>-500</v>
      </c>
      <c r="E21" s="11"/>
      <c r="F21" s="21"/>
      <c r="G21" s="24"/>
      <c r="H21" s="21"/>
      <c r="I21" s="23"/>
      <c r="J21" s="21"/>
      <c r="K21" s="11"/>
      <c r="L21" s="21"/>
      <c r="M21" s="9"/>
      <c r="N21" s="21"/>
      <c r="Q21" s="69"/>
      <c r="R21" s="69"/>
      <c r="S21" s="69"/>
      <c r="T21" s="69"/>
      <c r="U21" s="69"/>
      <c r="V21" s="69"/>
      <c r="W21" s="69"/>
    </row>
    <row r="22" spans="1:24" s="12" customFormat="1" ht="14.1" customHeight="1" thickBot="1" x14ac:dyDescent="0.25">
      <c r="A22" s="36" t="s">
        <v>47</v>
      </c>
      <c r="B22" s="37">
        <v>440</v>
      </c>
      <c r="C22" s="39" t="s">
        <v>55</v>
      </c>
      <c r="D22" s="40">
        <f>B22-D21</f>
        <v>940</v>
      </c>
      <c r="E22" s="17"/>
      <c r="F22" s="29">
        <f>D22-F21</f>
        <v>940</v>
      </c>
      <c r="G22" s="39"/>
      <c r="H22" s="40">
        <f>F22-H21</f>
        <v>940</v>
      </c>
      <c r="I22" s="39"/>
      <c r="J22" s="29">
        <f>H22-J21</f>
        <v>940</v>
      </c>
      <c r="K22" s="17"/>
      <c r="L22" s="29">
        <f>J22-L21</f>
        <v>940</v>
      </c>
      <c r="M22" s="15"/>
      <c r="N22" s="50">
        <f>L22-N21</f>
        <v>940</v>
      </c>
      <c r="Q22" s="69"/>
      <c r="R22" s="69"/>
      <c r="S22" s="69"/>
      <c r="T22" s="69"/>
      <c r="U22" s="69"/>
      <c r="V22" s="69"/>
      <c r="W22" s="69"/>
    </row>
    <row r="23" spans="1:24" s="12" customFormat="1" ht="14.1" customHeight="1" x14ac:dyDescent="0.2">
      <c r="A23" s="18" t="s">
        <v>28</v>
      </c>
      <c r="B23" s="34"/>
      <c r="C23" s="11" t="s">
        <v>48</v>
      </c>
      <c r="D23" s="21">
        <v>700</v>
      </c>
      <c r="E23" s="9" t="s">
        <v>51</v>
      </c>
      <c r="F23" s="21">
        <v>650</v>
      </c>
      <c r="G23" s="9" t="s">
        <v>48</v>
      </c>
      <c r="H23" s="21">
        <v>300</v>
      </c>
      <c r="I23" s="9" t="s">
        <v>52</v>
      </c>
      <c r="J23" s="21">
        <f>50+54</f>
        <v>104</v>
      </c>
      <c r="K23" s="11" t="s">
        <v>42</v>
      </c>
      <c r="L23" s="21">
        <v>-500</v>
      </c>
      <c r="M23" s="11"/>
      <c r="N23" s="21"/>
      <c r="O23" s="66"/>
      <c r="Q23" s="69"/>
      <c r="R23" s="69"/>
      <c r="S23" s="69"/>
      <c r="T23" s="69"/>
      <c r="U23" s="69"/>
      <c r="V23" s="69"/>
      <c r="W23" s="69"/>
      <c r="X23" s="69"/>
    </row>
    <row r="24" spans="1:24" s="12" customFormat="1" ht="14.1" customHeight="1" thickBot="1" x14ac:dyDescent="0.25">
      <c r="A24" s="36" t="s">
        <v>10</v>
      </c>
      <c r="B24" s="46">
        <v>8353</v>
      </c>
      <c r="C24" s="17" t="s">
        <v>43</v>
      </c>
      <c r="D24" s="29">
        <f>B24-D23</f>
        <v>7653</v>
      </c>
      <c r="E24" s="17" t="s">
        <v>39</v>
      </c>
      <c r="F24" s="29">
        <f>D24-F23</f>
        <v>7003</v>
      </c>
      <c r="G24" s="17" t="s">
        <v>43</v>
      </c>
      <c r="H24" s="29">
        <f>F24-H23</f>
        <v>6703</v>
      </c>
      <c r="I24" s="17" t="s">
        <v>43</v>
      </c>
      <c r="J24" s="29">
        <f>H24-J23</f>
        <v>6599</v>
      </c>
      <c r="K24" s="17" t="s">
        <v>55</v>
      </c>
      <c r="L24" s="29">
        <f>J24-L23</f>
        <v>7099</v>
      </c>
      <c r="M24" s="17"/>
      <c r="N24" s="50">
        <f>L24-N23</f>
        <v>7099</v>
      </c>
      <c r="O24" s="62"/>
      <c r="Q24" s="69"/>
      <c r="R24" s="69"/>
      <c r="S24" s="69"/>
      <c r="T24" s="69"/>
      <c r="U24" s="69"/>
      <c r="V24" s="69"/>
      <c r="W24" s="69"/>
      <c r="X24" s="69"/>
    </row>
    <row r="25" spans="1:24" s="12" customFormat="1" ht="14.1" customHeight="1" x14ac:dyDescent="0.2">
      <c r="A25" s="18" t="s">
        <v>29</v>
      </c>
      <c r="B25" s="34"/>
      <c r="C25" s="11" t="s">
        <v>48</v>
      </c>
      <c r="D25" s="21">
        <v>700</v>
      </c>
      <c r="E25" s="9" t="s">
        <v>51</v>
      </c>
      <c r="F25" s="21">
        <v>650</v>
      </c>
      <c r="G25" s="9" t="s">
        <v>48</v>
      </c>
      <c r="H25" s="21">
        <v>300</v>
      </c>
      <c r="I25" s="9" t="s">
        <v>52</v>
      </c>
      <c r="J25" s="21">
        <f>1097-54</f>
        <v>1043</v>
      </c>
      <c r="K25" s="11" t="s">
        <v>42</v>
      </c>
      <c r="L25" s="21">
        <v>-500</v>
      </c>
      <c r="M25" s="11"/>
      <c r="N25" s="21"/>
      <c r="Q25" s="69"/>
      <c r="R25" s="69"/>
      <c r="S25" s="69"/>
      <c r="T25" s="69"/>
      <c r="U25" s="69"/>
      <c r="V25" s="69"/>
      <c r="W25" s="69"/>
      <c r="X25" s="69"/>
    </row>
    <row r="26" spans="1:24" s="12" customFormat="1" ht="14.1" customHeight="1" thickBot="1" x14ac:dyDescent="0.25">
      <c r="A26" s="36" t="s">
        <v>37</v>
      </c>
      <c r="B26" s="46">
        <v>2693</v>
      </c>
      <c r="C26" s="17" t="s">
        <v>43</v>
      </c>
      <c r="D26" s="29">
        <f>B26-D25</f>
        <v>1993</v>
      </c>
      <c r="E26" s="17" t="s">
        <v>39</v>
      </c>
      <c r="F26" s="29">
        <f>D26-F25</f>
        <v>1343</v>
      </c>
      <c r="G26" s="17" t="s">
        <v>43</v>
      </c>
      <c r="H26" s="29">
        <f>F26-H25</f>
        <v>1043</v>
      </c>
      <c r="I26" s="17" t="s">
        <v>43</v>
      </c>
      <c r="J26" s="29">
        <f>H26-J25</f>
        <v>0</v>
      </c>
      <c r="K26" s="17" t="s">
        <v>55</v>
      </c>
      <c r="L26" s="29">
        <f>J26-L25</f>
        <v>500</v>
      </c>
      <c r="M26" s="17"/>
      <c r="N26" s="50">
        <f>L26-N25</f>
        <v>500</v>
      </c>
      <c r="Q26" s="69"/>
      <c r="R26" s="69"/>
      <c r="S26" s="69"/>
      <c r="T26" s="69"/>
      <c r="U26" s="69"/>
      <c r="V26" s="69"/>
      <c r="W26" s="69"/>
      <c r="X26" s="69"/>
    </row>
    <row r="27" spans="1:24" s="12" customFormat="1" ht="14.1" customHeight="1" x14ac:dyDescent="0.2">
      <c r="A27" s="18" t="s">
        <v>21</v>
      </c>
      <c r="B27" s="71"/>
      <c r="C27" s="11" t="s">
        <v>30</v>
      </c>
      <c r="D27" s="25">
        <f>170+240</f>
        <v>410</v>
      </c>
      <c r="E27" s="11" t="s">
        <v>30</v>
      </c>
      <c r="F27" s="25">
        <v>450</v>
      </c>
      <c r="G27" s="23" t="s">
        <v>38</v>
      </c>
      <c r="H27" s="74">
        <v>540</v>
      </c>
      <c r="I27" s="11" t="s">
        <v>40</v>
      </c>
      <c r="J27" s="25">
        <v>1354</v>
      </c>
      <c r="K27" s="67" t="s">
        <v>53</v>
      </c>
      <c r="L27" s="25">
        <v>-300</v>
      </c>
      <c r="M27" s="9" t="s">
        <v>40</v>
      </c>
      <c r="N27" s="25">
        <v>2299</v>
      </c>
      <c r="Q27" s="69"/>
      <c r="R27" s="69"/>
      <c r="S27" s="69"/>
      <c r="T27" s="69"/>
      <c r="U27" s="69"/>
      <c r="V27" s="69"/>
      <c r="W27" s="69"/>
    </row>
    <row r="28" spans="1:24" s="12" customFormat="1" ht="14.1" customHeight="1" x14ac:dyDescent="0.2">
      <c r="A28" s="26" t="s">
        <v>20</v>
      </c>
      <c r="B28" s="27">
        <v>32050.226522187822</v>
      </c>
      <c r="C28" s="28" t="s">
        <v>49</v>
      </c>
      <c r="D28" s="31">
        <f>B28-D27</f>
        <v>31640.226522187822</v>
      </c>
      <c r="E28" s="28" t="s">
        <v>50</v>
      </c>
      <c r="F28" s="31">
        <f>D28-F27</f>
        <v>31190.226522187822</v>
      </c>
      <c r="G28" s="28" t="s">
        <v>50</v>
      </c>
      <c r="H28" s="48">
        <f>F28-H27</f>
        <v>30650.226522187822</v>
      </c>
      <c r="I28" s="28" t="s">
        <v>41</v>
      </c>
      <c r="J28" s="31">
        <f>H28-J27</f>
        <v>29296.226522187822</v>
      </c>
      <c r="K28" s="33" t="s">
        <v>54</v>
      </c>
      <c r="L28" s="31">
        <f>J28-L27</f>
        <v>29596.226522187822</v>
      </c>
      <c r="M28" s="30" t="s">
        <v>56</v>
      </c>
      <c r="N28" s="32">
        <f>L28-N27</f>
        <v>27297.226522187822</v>
      </c>
      <c r="Q28" s="69"/>
      <c r="R28" s="69"/>
      <c r="S28" s="69"/>
      <c r="T28" s="69"/>
      <c r="U28" s="69"/>
      <c r="V28" s="69"/>
      <c r="W28" s="69"/>
    </row>
    <row r="29" spans="1:24" s="12" customFormat="1" ht="14.1" customHeight="1" x14ac:dyDescent="0.2">
      <c r="A29" s="43" t="s">
        <v>6</v>
      </c>
      <c r="B29" s="44"/>
      <c r="C29" s="20" t="s">
        <v>42</v>
      </c>
      <c r="D29" s="49">
        <v>-500</v>
      </c>
      <c r="E29" s="20" t="s">
        <v>30</v>
      </c>
      <c r="F29" s="45">
        <v>60</v>
      </c>
      <c r="G29" s="20" t="s">
        <v>57</v>
      </c>
      <c r="H29" s="45">
        <v>-9963</v>
      </c>
      <c r="I29" s="47"/>
      <c r="J29" s="45"/>
      <c r="K29" s="20"/>
      <c r="L29" s="45"/>
      <c r="M29" s="47"/>
      <c r="N29" s="45"/>
      <c r="Q29" s="69"/>
      <c r="R29" s="69"/>
      <c r="S29" s="69"/>
      <c r="T29" s="69"/>
      <c r="U29" s="69"/>
      <c r="V29" s="69"/>
      <c r="W29" s="69"/>
    </row>
    <row r="30" spans="1:24" s="12" customFormat="1" ht="14.1" customHeight="1" thickBot="1" x14ac:dyDescent="0.25">
      <c r="A30" s="36" t="s">
        <v>31</v>
      </c>
      <c r="B30" s="37">
        <f>N28</f>
        <v>27297.226522187822</v>
      </c>
      <c r="C30" s="17" t="s">
        <v>55</v>
      </c>
      <c r="D30" s="29">
        <f>B30-D29</f>
        <v>27797.226522187822</v>
      </c>
      <c r="E30" s="17" t="s">
        <v>44</v>
      </c>
      <c r="F30" s="29">
        <f>D30-F29</f>
        <v>27737.226522187822</v>
      </c>
      <c r="G30" s="17" t="s">
        <v>58</v>
      </c>
      <c r="H30" s="38">
        <f>F30-H29</f>
        <v>37700.226522187819</v>
      </c>
      <c r="I30" s="39"/>
      <c r="J30" s="29">
        <f>H30-J29</f>
        <v>37700.226522187819</v>
      </c>
      <c r="K30" s="17"/>
      <c r="L30" s="29">
        <f>J30-L29</f>
        <v>37700.226522187819</v>
      </c>
      <c r="M30" s="39"/>
      <c r="N30" s="50">
        <f>L30-N29</f>
        <v>37700.226522187819</v>
      </c>
      <c r="Q30" s="69"/>
      <c r="R30" s="69"/>
      <c r="S30" s="69"/>
      <c r="T30" s="69"/>
      <c r="U30" s="69"/>
      <c r="V30" s="69"/>
      <c r="W30" s="69"/>
    </row>
    <row r="31" spans="1:24" s="12" customFormat="1" ht="14.1" customHeight="1" x14ac:dyDescent="0.2">
      <c r="A31" s="18" t="s">
        <v>23</v>
      </c>
      <c r="B31" s="34"/>
      <c r="C31" s="11" t="s">
        <v>30</v>
      </c>
      <c r="D31" s="21">
        <f>140+170</f>
        <v>310</v>
      </c>
      <c r="E31" s="11" t="s">
        <v>30</v>
      </c>
      <c r="F31" s="21">
        <v>320</v>
      </c>
      <c r="G31" s="11" t="s">
        <v>42</v>
      </c>
      <c r="H31" s="21">
        <v>-500</v>
      </c>
      <c r="I31" s="11" t="s">
        <v>30</v>
      </c>
      <c r="J31" s="21">
        <v>60</v>
      </c>
      <c r="K31" s="11"/>
      <c r="L31" s="21"/>
      <c r="M31" s="67"/>
      <c r="N31" s="22"/>
      <c r="Q31" s="69"/>
      <c r="R31" s="69"/>
      <c r="S31" s="69"/>
      <c r="T31" s="69"/>
      <c r="U31" s="69"/>
      <c r="V31" s="69"/>
      <c r="W31" s="69"/>
    </row>
    <row r="32" spans="1:24" s="12" customFormat="1" ht="14.1" customHeight="1" thickBot="1" x14ac:dyDescent="0.25">
      <c r="A32" s="36" t="s">
        <v>22</v>
      </c>
      <c r="B32" s="37">
        <v>4932.4464068726384</v>
      </c>
      <c r="C32" s="17" t="s">
        <v>49</v>
      </c>
      <c r="D32" s="29">
        <f>B32-D31</f>
        <v>4622.4464068726384</v>
      </c>
      <c r="E32" s="17" t="s">
        <v>50</v>
      </c>
      <c r="F32" s="29">
        <f>D32-F31</f>
        <v>4302.4464068726384</v>
      </c>
      <c r="G32" s="17" t="s">
        <v>55</v>
      </c>
      <c r="H32" s="29">
        <f>F32-H31</f>
        <v>4802.4464068726384</v>
      </c>
      <c r="I32" s="17" t="s">
        <v>44</v>
      </c>
      <c r="J32" s="29">
        <f>H32-J31</f>
        <v>4742.4464068726384</v>
      </c>
      <c r="K32" s="17"/>
      <c r="L32" s="29">
        <f>J32-L31</f>
        <v>4742.4464068726384</v>
      </c>
      <c r="M32" s="17"/>
      <c r="N32" s="50">
        <f>L32-N31</f>
        <v>4742.4464068726384</v>
      </c>
      <c r="Q32" s="69"/>
      <c r="R32" s="69"/>
      <c r="S32" s="69"/>
      <c r="T32" s="69"/>
      <c r="U32" s="69"/>
      <c r="V32" s="69"/>
      <c r="W32" s="69"/>
    </row>
    <row r="33" spans="1:23" s="12" customFormat="1" ht="14.1" customHeight="1" x14ac:dyDescent="0.2">
      <c r="A33" s="18" t="s">
        <v>24</v>
      </c>
      <c r="B33" s="34"/>
      <c r="C33" s="11" t="s">
        <v>42</v>
      </c>
      <c r="D33" s="21">
        <v>-500</v>
      </c>
      <c r="E33" s="9" t="s">
        <v>57</v>
      </c>
      <c r="F33" s="21">
        <v>-1953</v>
      </c>
      <c r="G33" s="9"/>
      <c r="H33" s="21"/>
      <c r="I33" s="11"/>
      <c r="J33" s="35"/>
      <c r="K33" s="11"/>
      <c r="L33" s="21"/>
      <c r="M33" s="24"/>
      <c r="N33" s="21"/>
      <c r="Q33" s="69"/>
      <c r="R33" s="69"/>
      <c r="S33" s="69"/>
      <c r="T33" s="69"/>
      <c r="U33" s="69"/>
      <c r="V33" s="69"/>
      <c r="W33" s="69"/>
    </row>
    <row r="34" spans="1:23" s="12" customFormat="1" ht="14.1" customHeight="1" thickBot="1" x14ac:dyDescent="0.25">
      <c r="A34" s="36" t="s">
        <v>25</v>
      </c>
      <c r="B34" s="37">
        <v>10982.300309597524</v>
      </c>
      <c r="C34" s="17" t="s">
        <v>55</v>
      </c>
      <c r="D34" s="29">
        <f>B34-D33</f>
        <v>11482.300309597524</v>
      </c>
      <c r="E34" s="17" t="s">
        <v>58</v>
      </c>
      <c r="F34" s="29">
        <f>D34-F33</f>
        <v>13435.300309597524</v>
      </c>
      <c r="G34" s="17"/>
      <c r="H34" s="29">
        <f>F34-H33</f>
        <v>13435.300309597524</v>
      </c>
      <c r="I34" s="17"/>
      <c r="J34" s="29">
        <f>H34-J33</f>
        <v>13435.300309597524</v>
      </c>
      <c r="K34" s="17"/>
      <c r="L34" s="29">
        <f>J34-L33</f>
        <v>13435.300309597524</v>
      </c>
      <c r="M34" s="39"/>
      <c r="N34" s="50">
        <f>L34-N33</f>
        <v>13435.300309597524</v>
      </c>
      <c r="Q34" s="69"/>
      <c r="R34" s="69"/>
      <c r="S34" s="69"/>
      <c r="T34" s="69"/>
      <c r="U34" s="69"/>
      <c r="V34" s="69"/>
      <c r="W34" s="69"/>
    </row>
    <row r="39" spans="1:23" ht="14.1" customHeight="1" x14ac:dyDescent="0.25">
      <c r="A39" s="51" t="s">
        <v>34</v>
      </c>
      <c r="B39" s="54"/>
      <c r="C39" s="55"/>
      <c r="D39" s="54"/>
      <c r="E39" s="54"/>
      <c r="F39" s="52"/>
      <c r="G39" s="51" t="s">
        <v>32</v>
      </c>
      <c r="H39" s="54"/>
      <c r="I39" s="53" t="s">
        <v>33</v>
      </c>
      <c r="J39" s="56"/>
    </row>
    <row r="40" spans="1:23" s="60" customFormat="1" ht="14.1" customHeight="1" x14ac:dyDescent="0.25">
      <c r="A40" s="57" t="s">
        <v>36</v>
      </c>
      <c r="B40" s="57"/>
      <c r="C40" s="58"/>
      <c r="D40" s="57"/>
      <c r="E40" s="58"/>
      <c r="F40" s="57"/>
      <c r="G40" s="58"/>
      <c r="H40" s="57"/>
      <c r="I40" s="59"/>
      <c r="K40" s="59"/>
      <c r="M40" s="59"/>
      <c r="Q40" s="70"/>
      <c r="R40" s="70"/>
      <c r="S40" s="70"/>
      <c r="T40" s="70"/>
      <c r="U40" s="70"/>
      <c r="V40" s="70"/>
      <c r="W40" s="70"/>
    </row>
    <row r="41" spans="1:23" ht="12.75" customHeight="1" x14ac:dyDescent="0.25">
      <c r="A41" s="57" t="s">
        <v>35</v>
      </c>
    </row>
    <row r="42" spans="1:23" ht="12.75" customHeight="1" x14ac:dyDescent="0.25"/>
    <row r="43" spans="1:23" ht="12.75" customHeight="1" x14ac:dyDescent="0.25"/>
    <row r="44" spans="1:23" ht="12.75" customHeight="1" x14ac:dyDescent="0.25"/>
    <row r="45" spans="1:23" ht="12.75" customHeight="1" x14ac:dyDescent="0.25"/>
    <row r="46" spans="1:23" ht="12.75" customHeight="1" x14ac:dyDescent="0.25"/>
    <row r="47" spans="1:23" ht="12.75" customHeight="1" x14ac:dyDescent="0.25"/>
    <row r="48" spans="1:2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</sheetData>
  <pageMargins left="0" right="0" top="0.19685039370078741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0"/>
  <sheetViews>
    <sheetView tabSelected="1" zoomScaleNormal="100" workbookViewId="0"/>
  </sheetViews>
  <sheetFormatPr defaultColWidth="17.28515625" defaultRowHeight="15" customHeight="1" x14ac:dyDescent="0.25"/>
  <cols>
    <col min="1" max="1" width="12.5703125" style="2" customWidth="1"/>
    <col min="2" max="2" width="10.85546875" style="2" customWidth="1"/>
    <col min="3" max="3" width="9.7109375" style="3" customWidth="1"/>
    <col min="4" max="4" width="10.7109375" style="2" customWidth="1"/>
    <col min="5" max="5" width="12.140625" style="3" customWidth="1"/>
    <col min="6" max="6" width="10.28515625" style="2" customWidth="1"/>
    <col min="7" max="7" width="9.85546875" style="3" customWidth="1"/>
    <col min="8" max="8" width="10.7109375" style="2" customWidth="1"/>
    <col min="9" max="9" width="10.140625" style="3" customWidth="1"/>
    <col min="10" max="10" width="10.7109375" style="2" customWidth="1"/>
    <col min="11" max="11" width="9.7109375" style="3" customWidth="1"/>
    <col min="12" max="12" width="10.28515625" style="2" customWidth="1"/>
    <col min="13" max="13" width="9.28515625" style="3" customWidth="1"/>
    <col min="14" max="14" width="12.5703125" style="2" customWidth="1"/>
    <col min="15" max="15" width="14.42578125" style="2" customWidth="1"/>
    <col min="16" max="16" width="8.28515625" style="2" customWidth="1"/>
    <col min="17" max="23" width="8" style="68" customWidth="1"/>
    <col min="24" max="16384" width="17.28515625" style="2"/>
  </cols>
  <sheetData>
    <row r="1" spans="1:23" ht="13.5" customHeight="1" x14ac:dyDescent="0.25">
      <c r="A1" s="1" t="s">
        <v>7</v>
      </c>
      <c r="D1" s="4" t="s">
        <v>0</v>
      </c>
      <c r="E1" s="65">
        <v>44262</v>
      </c>
      <c r="G1" s="64"/>
      <c r="I1" s="4"/>
      <c r="J1" s="63"/>
      <c r="M1" s="4" t="s">
        <v>8</v>
      </c>
      <c r="N1" s="61">
        <f>N6+N8+N10+N12+N14+N16+N18+N20+N22+N24+N26+N30++N32+N34</f>
        <v>77434.296647539362</v>
      </c>
    </row>
    <row r="2" spans="1:23" ht="3" customHeight="1" thickBot="1" x14ac:dyDescent="0.3">
      <c r="A2" s="1"/>
      <c r="B2" s="6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3" s="12" customFormat="1" ht="14.1" customHeight="1" x14ac:dyDescent="0.2">
      <c r="A3" s="7" t="s">
        <v>1</v>
      </c>
      <c r="B3" s="8" t="s">
        <v>27</v>
      </c>
      <c r="C3" s="75" t="s">
        <v>26</v>
      </c>
      <c r="D3" s="76" t="s">
        <v>2</v>
      </c>
      <c r="E3" s="77" t="s">
        <v>26</v>
      </c>
      <c r="F3" s="76" t="s">
        <v>2</v>
      </c>
      <c r="G3" s="75" t="s">
        <v>26</v>
      </c>
      <c r="H3" s="76" t="s">
        <v>2</v>
      </c>
      <c r="I3" s="77" t="s">
        <v>26</v>
      </c>
      <c r="J3" s="76" t="s">
        <v>2</v>
      </c>
      <c r="K3" s="77" t="s">
        <v>26</v>
      </c>
      <c r="L3" s="76" t="s">
        <v>2</v>
      </c>
      <c r="M3" s="75" t="s">
        <v>26</v>
      </c>
      <c r="N3" s="76" t="s">
        <v>2</v>
      </c>
      <c r="Q3" s="69"/>
      <c r="R3" s="69"/>
      <c r="S3" s="69"/>
      <c r="T3" s="69"/>
      <c r="U3" s="69"/>
      <c r="V3" s="69"/>
      <c r="W3" s="69"/>
    </row>
    <row r="4" spans="1:23" s="12" customFormat="1" ht="14.1" customHeight="1" thickBot="1" x14ac:dyDescent="0.25">
      <c r="A4" s="13"/>
      <c r="B4" s="14" t="s">
        <v>4</v>
      </c>
      <c r="C4" s="78"/>
      <c r="D4" s="79" t="s">
        <v>3</v>
      </c>
      <c r="E4" s="80"/>
      <c r="F4" s="79" t="s">
        <v>3</v>
      </c>
      <c r="G4" s="78"/>
      <c r="H4" s="79" t="s">
        <v>3</v>
      </c>
      <c r="I4" s="80"/>
      <c r="J4" s="79" t="s">
        <v>3</v>
      </c>
      <c r="K4" s="80"/>
      <c r="L4" s="79" t="s">
        <v>3</v>
      </c>
      <c r="M4" s="78"/>
      <c r="N4" s="79" t="s">
        <v>3</v>
      </c>
      <c r="Q4" s="69"/>
      <c r="R4" s="69"/>
      <c r="S4" s="69"/>
      <c r="T4" s="69"/>
      <c r="U4" s="69"/>
      <c r="V4" s="69"/>
      <c r="W4" s="69"/>
    </row>
    <row r="5" spans="1:23" s="12" customFormat="1" ht="14.1" customHeight="1" x14ac:dyDescent="0.2">
      <c r="A5" s="18" t="s">
        <v>9</v>
      </c>
      <c r="B5" s="19"/>
      <c r="C5" s="11"/>
      <c r="D5" s="21"/>
      <c r="E5" s="9"/>
      <c r="F5" s="21"/>
      <c r="G5" s="9"/>
      <c r="H5" s="21"/>
      <c r="I5" s="20"/>
      <c r="J5" s="22"/>
      <c r="K5" s="20"/>
      <c r="L5" s="22"/>
      <c r="M5" s="24"/>
      <c r="N5" s="22"/>
      <c r="Q5" s="69"/>
      <c r="R5" s="69"/>
      <c r="S5" s="69"/>
      <c r="T5" s="69"/>
      <c r="U5" s="69"/>
      <c r="V5" s="69"/>
      <c r="W5" s="69"/>
    </row>
    <row r="6" spans="1:23" s="12" customFormat="1" ht="14.1" customHeight="1" thickBot="1" x14ac:dyDescent="0.25">
      <c r="A6" s="36" t="s">
        <v>11</v>
      </c>
      <c r="B6" s="37">
        <v>10426.726017442534</v>
      </c>
      <c r="C6" s="17"/>
      <c r="D6" s="29">
        <f>B6-D5</f>
        <v>10426.726017442534</v>
      </c>
      <c r="E6" s="15"/>
      <c r="F6" s="29">
        <f>D6-F5</f>
        <v>10426.726017442534</v>
      </c>
      <c r="G6" s="17"/>
      <c r="H6" s="29">
        <f>F6-H5</f>
        <v>10426.726017442534</v>
      </c>
      <c r="I6" s="17"/>
      <c r="J6" s="40">
        <f>H6-J5</f>
        <v>10426.726017442534</v>
      </c>
      <c r="K6" s="39"/>
      <c r="L6" s="40">
        <f>J6-L5</f>
        <v>10426.726017442534</v>
      </c>
      <c r="M6" s="39"/>
      <c r="N6" s="50">
        <f>L6-N5</f>
        <v>10426.726017442534</v>
      </c>
      <c r="Q6" s="69"/>
      <c r="R6" s="69"/>
      <c r="S6" s="69"/>
      <c r="T6" s="69"/>
      <c r="U6" s="69"/>
      <c r="V6" s="69"/>
      <c r="W6" s="69"/>
    </row>
    <row r="7" spans="1:23" s="12" customFormat="1" ht="14.1" customHeight="1" x14ac:dyDescent="0.2">
      <c r="A7" s="18" t="s">
        <v>9</v>
      </c>
      <c r="B7" s="34"/>
      <c r="C7" s="9"/>
      <c r="D7" s="25"/>
      <c r="E7" s="11"/>
      <c r="F7" s="21"/>
      <c r="G7" s="11"/>
      <c r="H7" s="21"/>
      <c r="I7" s="24"/>
      <c r="J7" s="22"/>
      <c r="K7" s="24"/>
      <c r="L7" s="22"/>
      <c r="M7" s="23"/>
      <c r="N7" s="35"/>
      <c r="Q7" s="69"/>
      <c r="R7" s="69"/>
      <c r="S7" s="69"/>
      <c r="T7" s="69"/>
      <c r="U7" s="69"/>
      <c r="V7" s="69"/>
      <c r="W7" s="69"/>
    </row>
    <row r="8" spans="1:23" s="12" customFormat="1" ht="14.1" customHeight="1" thickBot="1" x14ac:dyDescent="0.25">
      <c r="A8" s="36" t="s">
        <v>10</v>
      </c>
      <c r="B8" s="37">
        <v>14437</v>
      </c>
      <c r="C8" s="15"/>
      <c r="D8" s="38">
        <f>B8-D7</f>
        <v>14437</v>
      </c>
      <c r="E8" s="17"/>
      <c r="F8" s="29">
        <f>D8-F7</f>
        <v>14437</v>
      </c>
      <c r="G8" s="17"/>
      <c r="H8" s="29">
        <f>F8-H7</f>
        <v>14437</v>
      </c>
      <c r="I8" s="39"/>
      <c r="J8" s="40">
        <f>H8-J7</f>
        <v>14437</v>
      </c>
      <c r="K8" s="39"/>
      <c r="L8" s="40">
        <f>J8-L7</f>
        <v>14437</v>
      </c>
      <c r="M8" s="39"/>
      <c r="N8" s="50">
        <f>L8-N7</f>
        <v>14437</v>
      </c>
      <c r="Q8" s="69"/>
      <c r="R8" s="69"/>
      <c r="S8" s="69"/>
      <c r="T8" s="69"/>
      <c r="U8" s="69"/>
      <c r="V8" s="69"/>
      <c r="W8" s="69"/>
    </row>
    <row r="9" spans="1:23" s="12" customFormat="1" ht="14.1" customHeight="1" x14ac:dyDescent="0.2">
      <c r="A9" s="18" t="s">
        <v>12</v>
      </c>
      <c r="B9" s="34"/>
      <c r="C9" s="11"/>
      <c r="D9" s="25"/>
      <c r="E9" s="11"/>
      <c r="F9" s="21"/>
      <c r="G9" s="24"/>
      <c r="H9" s="21"/>
      <c r="I9" s="11"/>
      <c r="J9" s="21"/>
      <c r="K9" s="23"/>
      <c r="L9" s="22"/>
      <c r="M9" s="23"/>
      <c r="N9" s="21"/>
      <c r="Q9" s="69"/>
      <c r="R9" s="69"/>
      <c r="S9" s="69"/>
      <c r="T9" s="69"/>
      <c r="U9" s="69"/>
      <c r="V9" s="69"/>
      <c r="W9" s="69"/>
    </row>
    <row r="10" spans="1:23" s="12" customFormat="1" ht="14.1" customHeight="1" thickBot="1" x14ac:dyDescent="0.25">
      <c r="A10" s="36" t="s">
        <v>13</v>
      </c>
      <c r="B10" s="37">
        <v>7870.409817796527</v>
      </c>
      <c r="C10" s="17"/>
      <c r="D10" s="29">
        <f>B10-D9</f>
        <v>7870.409817796527</v>
      </c>
      <c r="E10" s="17"/>
      <c r="F10" s="29">
        <f>D10-F9</f>
        <v>7870.409817796527</v>
      </c>
      <c r="G10" s="39"/>
      <c r="H10" s="29">
        <f>F10-H9</f>
        <v>7870.409817796527</v>
      </c>
      <c r="I10" s="17"/>
      <c r="J10" s="29">
        <f>H10-J9</f>
        <v>7870.409817796527</v>
      </c>
      <c r="K10" s="41"/>
      <c r="L10" s="29">
        <f>J10-L9</f>
        <v>7870.409817796527</v>
      </c>
      <c r="M10" s="41"/>
      <c r="N10" s="50">
        <f>L10-N9</f>
        <v>7870.409817796527</v>
      </c>
      <c r="Q10" s="69"/>
      <c r="R10" s="69"/>
      <c r="S10" s="69"/>
      <c r="T10" s="69"/>
      <c r="U10" s="69"/>
      <c r="V10" s="69"/>
      <c r="W10" s="69"/>
    </row>
    <row r="11" spans="1:23" s="12" customFormat="1" ht="14.1" customHeight="1" x14ac:dyDescent="0.2">
      <c r="A11" s="18" t="s">
        <v>5</v>
      </c>
      <c r="B11" s="34"/>
      <c r="C11" s="11" t="s">
        <v>63</v>
      </c>
      <c r="D11" s="25">
        <v>8312</v>
      </c>
      <c r="E11" s="11" t="s">
        <v>42</v>
      </c>
      <c r="F11" s="25">
        <v>-500</v>
      </c>
      <c r="G11" s="67"/>
      <c r="H11" s="42"/>
      <c r="I11" s="9"/>
      <c r="J11" s="22"/>
      <c r="K11" s="67"/>
      <c r="L11" s="42"/>
      <c r="M11" s="67"/>
      <c r="N11" s="42"/>
      <c r="Q11" s="69"/>
      <c r="R11" s="69"/>
      <c r="S11" s="69"/>
      <c r="T11" s="69"/>
      <c r="U11" s="69"/>
      <c r="V11" s="69"/>
      <c r="W11" s="69"/>
    </row>
    <row r="12" spans="1:23" s="12" customFormat="1" ht="14.1" customHeight="1" thickBot="1" x14ac:dyDescent="0.25">
      <c r="A12" s="36"/>
      <c r="B12" s="37">
        <v>8061.6297329009631</v>
      </c>
      <c r="C12" s="17" t="s">
        <v>64</v>
      </c>
      <c r="D12" s="29">
        <f>B12-D11</f>
        <v>-250.37026709903694</v>
      </c>
      <c r="E12" s="17" t="s">
        <v>55</v>
      </c>
      <c r="F12" s="29">
        <f>D12-F11</f>
        <v>249.62973290096306</v>
      </c>
      <c r="G12" s="39"/>
      <c r="H12" s="29">
        <f>F12-H11</f>
        <v>249.62973290096306</v>
      </c>
      <c r="I12" s="17"/>
      <c r="J12" s="29">
        <f>H12-J11</f>
        <v>249.62973290096306</v>
      </c>
      <c r="K12" s="17"/>
      <c r="L12" s="29">
        <f>J12-L11</f>
        <v>249.62973290096306</v>
      </c>
      <c r="M12" s="17"/>
      <c r="N12" s="50">
        <f>L12-N11</f>
        <v>249.62973290096306</v>
      </c>
      <c r="Q12" s="69"/>
      <c r="R12" s="69"/>
      <c r="S12" s="69"/>
      <c r="T12" s="69"/>
      <c r="U12" s="69"/>
      <c r="V12" s="69"/>
      <c r="W12" s="69"/>
    </row>
    <row r="13" spans="1:23" s="12" customFormat="1" ht="14.1" customHeight="1" x14ac:dyDescent="0.2">
      <c r="A13" s="18" t="s">
        <v>45</v>
      </c>
      <c r="B13" s="71"/>
      <c r="C13" s="11"/>
      <c r="D13" s="25"/>
      <c r="E13" s="11"/>
      <c r="F13" s="21"/>
      <c r="G13" s="9"/>
      <c r="H13" s="22"/>
      <c r="I13" s="24"/>
      <c r="J13" s="21"/>
      <c r="K13" s="11"/>
      <c r="L13" s="21"/>
      <c r="M13" s="9"/>
      <c r="N13" s="21"/>
      <c r="Q13" s="69"/>
      <c r="R13" s="69"/>
      <c r="S13" s="69"/>
      <c r="T13" s="69"/>
      <c r="U13" s="69"/>
      <c r="V13" s="69"/>
      <c r="W13" s="69"/>
    </row>
    <row r="14" spans="1:23" s="12" customFormat="1" ht="14.1" customHeight="1" thickBot="1" x14ac:dyDescent="0.25">
      <c r="A14" s="36" t="s">
        <v>25</v>
      </c>
      <c r="B14" s="37">
        <v>2002</v>
      </c>
      <c r="C14" s="17"/>
      <c r="D14" s="29">
        <f>B14-D13</f>
        <v>2002</v>
      </c>
      <c r="E14" s="17"/>
      <c r="F14" s="29">
        <f>D14-F13</f>
        <v>2002</v>
      </c>
      <c r="G14" s="17"/>
      <c r="H14" s="29">
        <f>F14-H13</f>
        <v>2002</v>
      </c>
      <c r="I14" s="39"/>
      <c r="J14" s="29">
        <f>H14-J13</f>
        <v>2002</v>
      </c>
      <c r="K14" s="17"/>
      <c r="L14" s="29">
        <f>J14-L13</f>
        <v>2002</v>
      </c>
      <c r="M14" s="15"/>
      <c r="N14" s="50">
        <f>L14-N13</f>
        <v>2002</v>
      </c>
      <c r="Q14" s="69"/>
      <c r="R14" s="69"/>
      <c r="S14" s="69"/>
      <c r="T14" s="69"/>
      <c r="U14" s="69"/>
      <c r="V14" s="69"/>
      <c r="W14" s="69"/>
    </row>
    <row r="15" spans="1:23" s="12" customFormat="1" ht="14.1" customHeight="1" x14ac:dyDescent="0.2">
      <c r="A15" s="18" t="s">
        <v>18</v>
      </c>
      <c r="B15" s="34"/>
      <c r="C15" s="9"/>
      <c r="D15" s="21"/>
      <c r="E15" s="9"/>
      <c r="F15" s="22"/>
      <c r="G15" s="9"/>
      <c r="H15" s="22"/>
      <c r="I15" s="24"/>
      <c r="J15" s="21"/>
      <c r="K15" s="11"/>
      <c r="L15" s="21"/>
      <c r="M15" s="11"/>
      <c r="N15" s="21"/>
      <c r="Q15" s="69"/>
      <c r="R15" s="69"/>
      <c r="S15" s="69"/>
      <c r="T15" s="69"/>
      <c r="U15" s="69"/>
      <c r="V15" s="69"/>
      <c r="W15" s="69"/>
    </row>
    <row r="16" spans="1:23" s="12" customFormat="1" ht="14.1" customHeight="1" thickBot="1" x14ac:dyDescent="0.25">
      <c r="A16" s="36" t="s">
        <v>19</v>
      </c>
      <c r="B16" s="37">
        <v>3192.6909676763444</v>
      </c>
      <c r="C16" s="17"/>
      <c r="D16" s="29">
        <f>B16-D15</f>
        <v>3192.6909676763444</v>
      </c>
      <c r="E16" s="17"/>
      <c r="F16" s="29">
        <f>D16-F15</f>
        <v>3192.6909676763444</v>
      </c>
      <c r="G16" s="17"/>
      <c r="H16" s="29">
        <f>F16-H15</f>
        <v>3192.6909676763444</v>
      </c>
      <c r="I16" s="39"/>
      <c r="J16" s="29">
        <f>H16-J15</f>
        <v>3192.6909676763444</v>
      </c>
      <c r="K16" s="17"/>
      <c r="L16" s="29">
        <f>J16-L15</f>
        <v>3192.6909676763444</v>
      </c>
      <c r="M16" s="17"/>
      <c r="N16" s="50">
        <f>L16-N15</f>
        <v>3192.6909676763444</v>
      </c>
      <c r="Q16" s="69"/>
      <c r="R16" s="69"/>
      <c r="S16" s="69"/>
      <c r="T16" s="69"/>
      <c r="U16" s="69"/>
      <c r="V16" s="69"/>
      <c r="W16" s="69"/>
    </row>
    <row r="17" spans="1:24" s="12" customFormat="1" ht="14.1" customHeight="1" x14ac:dyDescent="0.2">
      <c r="A17" s="18" t="s">
        <v>15</v>
      </c>
      <c r="B17" s="34"/>
      <c r="C17" s="9" t="s">
        <v>63</v>
      </c>
      <c r="D17" s="25">
        <v>4061</v>
      </c>
      <c r="E17" s="11"/>
      <c r="F17" s="21"/>
      <c r="G17" s="9"/>
      <c r="H17" s="42"/>
      <c r="I17" s="23"/>
      <c r="J17" s="21"/>
      <c r="K17" s="11"/>
      <c r="L17" s="21"/>
      <c r="M17" s="9"/>
      <c r="N17" s="21"/>
      <c r="Q17" s="69"/>
      <c r="R17" s="69"/>
      <c r="S17" s="69"/>
      <c r="T17" s="69"/>
      <c r="U17" s="69"/>
      <c r="V17" s="69"/>
      <c r="W17" s="69"/>
    </row>
    <row r="18" spans="1:24" s="12" customFormat="1" ht="14.1" customHeight="1" thickBot="1" x14ac:dyDescent="0.25">
      <c r="A18" s="36" t="s">
        <v>14</v>
      </c>
      <c r="B18" s="37">
        <v>4061</v>
      </c>
      <c r="C18" s="17" t="s">
        <v>64</v>
      </c>
      <c r="D18" s="29">
        <f>B18-D17</f>
        <v>0</v>
      </c>
      <c r="E18" s="17"/>
      <c r="F18" s="29">
        <f>D18-F17</f>
        <v>0</v>
      </c>
      <c r="G18" s="17"/>
      <c r="H18" s="40">
        <f>F18-H17</f>
        <v>0</v>
      </c>
      <c r="I18" s="39"/>
      <c r="J18" s="29">
        <f>H18-J17</f>
        <v>0</v>
      </c>
      <c r="K18" s="17"/>
      <c r="L18" s="29">
        <f>J18-L17</f>
        <v>0</v>
      </c>
      <c r="M18" s="15"/>
      <c r="N18" s="50">
        <f>L18-N17</f>
        <v>0</v>
      </c>
      <c r="O18" s="66"/>
      <c r="Q18" s="69"/>
      <c r="R18" s="69"/>
      <c r="S18" s="69"/>
      <c r="T18" s="69"/>
      <c r="U18" s="69"/>
      <c r="V18" s="69"/>
      <c r="W18" s="69"/>
    </row>
    <row r="19" spans="1:24" s="12" customFormat="1" ht="14.1" customHeight="1" x14ac:dyDescent="0.2">
      <c r="A19" s="18" t="s">
        <v>16</v>
      </c>
      <c r="B19" s="71"/>
      <c r="C19" s="11"/>
      <c r="D19" s="25"/>
      <c r="E19" s="11"/>
      <c r="F19" s="25"/>
      <c r="G19" s="11"/>
      <c r="H19" s="25"/>
      <c r="I19" s="9"/>
      <c r="J19" s="72"/>
      <c r="K19" s="24"/>
      <c r="L19" s="72"/>
      <c r="M19" s="9"/>
      <c r="N19" s="73"/>
      <c r="Q19" s="69"/>
      <c r="R19" s="69"/>
      <c r="S19" s="69"/>
      <c r="T19" s="69"/>
      <c r="U19" s="69"/>
      <c r="V19" s="69"/>
      <c r="W19" s="69"/>
    </row>
    <row r="20" spans="1:24" s="12" customFormat="1" ht="14.1" customHeight="1" thickBot="1" x14ac:dyDescent="0.25">
      <c r="A20" s="36" t="s">
        <v>17</v>
      </c>
      <c r="B20" s="37">
        <v>11289.866873065015</v>
      </c>
      <c r="C20" s="17"/>
      <c r="D20" s="29">
        <f>B20-D19</f>
        <v>11289.866873065015</v>
      </c>
      <c r="E20" s="17"/>
      <c r="F20" s="29">
        <f>D20-F19</f>
        <v>11289.866873065015</v>
      </c>
      <c r="G20" s="17"/>
      <c r="H20" s="38">
        <f>F20-H19</f>
        <v>11289.866873065015</v>
      </c>
      <c r="I20" s="39"/>
      <c r="J20" s="29">
        <f>H20-J19</f>
        <v>11289.866873065015</v>
      </c>
      <c r="K20" s="17"/>
      <c r="L20" s="29">
        <f>J20-L19</f>
        <v>11289.866873065015</v>
      </c>
      <c r="M20" s="15"/>
      <c r="N20" s="50">
        <f>L20-N19</f>
        <v>11289.866873065015</v>
      </c>
      <c r="Q20" s="69"/>
      <c r="R20" s="69"/>
      <c r="S20" s="69"/>
      <c r="T20" s="69"/>
      <c r="U20" s="69"/>
      <c r="V20" s="69"/>
      <c r="W20" s="69"/>
    </row>
    <row r="21" spans="1:24" s="12" customFormat="1" ht="14.1" customHeight="1" x14ac:dyDescent="0.2">
      <c r="A21" s="18" t="s">
        <v>46</v>
      </c>
      <c r="B21" s="34"/>
      <c r="C21" s="24"/>
      <c r="D21" s="21"/>
      <c r="E21" s="11"/>
      <c r="F21" s="21"/>
      <c r="G21" s="24"/>
      <c r="H21" s="21"/>
      <c r="I21" s="23"/>
      <c r="J21" s="21"/>
      <c r="K21" s="11"/>
      <c r="L21" s="21"/>
      <c r="M21" s="9"/>
      <c r="N21" s="21"/>
      <c r="Q21" s="69"/>
      <c r="R21" s="69"/>
      <c r="S21" s="69"/>
      <c r="T21" s="69"/>
      <c r="U21" s="69"/>
      <c r="V21" s="69"/>
      <c r="W21" s="69"/>
    </row>
    <row r="22" spans="1:24" s="12" customFormat="1" ht="14.1" customHeight="1" thickBot="1" x14ac:dyDescent="0.25">
      <c r="A22" s="36" t="s">
        <v>47</v>
      </c>
      <c r="B22" s="37">
        <v>940</v>
      </c>
      <c r="C22" s="39"/>
      <c r="D22" s="40">
        <f>B22-D21</f>
        <v>940</v>
      </c>
      <c r="E22" s="17"/>
      <c r="F22" s="29">
        <f>D22-F21</f>
        <v>940</v>
      </c>
      <c r="G22" s="39"/>
      <c r="H22" s="40">
        <f>F22-H21</f>
        <v>940</v>
      </c>
      <c r="I22" s="39"/>
      <c r="J22" s="29">
        <f>H22-J21</f>
        <v>940</v>
      </c>
      <c r="K22" s="17"/>
      <c r="L22" s="29">
        <f>J22-L21</f>
        <v>940</v>
      </c>
      <c r="M22" s="15"/>
      <c r="N22" s="50">
        <f>L22-N21</f>
        <v>940</v>
      </c>
      <c r="Q22" s="69"/>
      <c r="R22" s="69"/>
      <c r="S22" s="69"/>
      <c r="T22" s="69"/>
      <c r="U22" s="69"/>
      <c r="V22" s="69"/>
      <c r="W22" s="69"/>
    </row>
    <row r="23" spans="1:24" s="12" customFormat="1" ht="14.1" customHeight="1" x14ac:dyDescent="0.2">
      <c r="A23" s="18" t="s">
        <v>28</v>
      </c>
      <c r="B23" s="34"/>
      <c r="C23" s="11"/>
      <c r="D23" s="21"/>
      <c r="E23" s="9"/>
      <c r="F23" s="21"/>
      <c r="G23" s="9"/>
      <c r="H23" s="21"/>
      <c r="I23" s="9"/>
      <c r="J23" s="21"/>
      <c r="K23" s="11"/>
      <c r="L23" s="21"/>
      <c r="M23" s="11"/>
      <c r="N23" s="21"/>
      <c r="O23" s="66"/>
      <c r="Q23" s="69"/>
      <c r="R23" s="69"/>
      <c r="S23" s="69"/>
      <c r="T23" s="69"/>
      <c r="U23" s="69"/>
      <c r="V23" s="69"/>
      <c r="W23" s="69"/>
      <c r="X23" s="69"/>
    </row>
    <row r="24" spans="1:24" s="12" customFormat="1" ht="14.1" customHeight="1" thickBot="1" x14ac:dyDescent="0.25">
      <c r="A24" s="36" t="s">
        <v>10</v>
      </c>
      <c r="B24" s="37">
        <v>7099</v>
      </c>
      <c r="C24" s="17"/>
      <c r="D24" s="29">
        <f>B24-D23</f>
        <v>7099</v>
      </c>
      <c r="E24" s="17"/>
      <c r="F24" s="29">
        <f>D24-F23</f>
        <v>7099</v>
      </c>
      <c r="G24" s="17"/>
      <c r="H24" s="29">
        <f>F24-H23</f>
        <v>7099</v>
      </c>
      <c r="I24" s="17"/>
      <c r="J24" s="29">
        <f>H24-J23</f>
        <v>7099</v>
      </c>
      <c r="K24" s="17"/>
      <c r="L24" s="29">
        <f>J24-L23</f>
        <v>7099</v>
      </c>
      <c r="M24" s="17"/>
      <c r="N24" s="50">
        <f>L24-N23</f>
        <v>7099</v>
      </c>
      <c r="O24" s="62"/>
      <c r="Q24" s="69"/>
      <c r="R24" s="69"/>
      <c r="S24" s="69"/>
      <c r="T24" s="69"/>
      <c r="U24" s="69"/>
      <c r="V24" s="69"/>
      <c r="W24" s="69"/>
      <c r="X24" s="69"/>
    </row>
    <row r="25" spans="1:24" s="12" customFormat="1" ht="14.1" customHeight="1" x14ac:dyDescent="0.2">
      <c r="A25" s="18" t="s">
        <v>29</v>
      </c>
      <c r="B25" s="34"/>
      <c r="C25" s="11"/>
      <c r="D25" s="21"/>
      <c r="E25" s="9"/>
      <c r="F25" s="21"/>
      <c r="G25" s="9"/>
      <c r="H25" s="21"/>
      <c r="I25" s="9"/>
      <c r="J25" s="21"/>
      <c r="K25" s="11"/>
      <c r="L25" s="21"/>
      <c r="M25" s="11"/>
      <c r="N25" s="21"/>
      <c r="Q25" s="69"/>
      <c r="R25" s="69"/>
      <c r="S25" s="69"/>
      <c r="T25" s="69"/>
      <c r="U25" s="69"/>
      <c r="V25" s="69"/>
      <c r="W25" s="69"/>
      <c r="X25" s="69"/>
    </row>
    <row r="26" spans="1:24" s="12" customFormat="1" ht="14.1" customHeight="1" thickBot="1" x14ac:dyDescent="0.25">
      <c r="A26" s="36" t="s">
        <v>37</v>
      </c>
      <c r="B26" s="37">
        <v>500</v>
      </c>
      <c r="C26" s="17"/>
      <c r="D26" s="29">
        <f>B26-D25</f>
        <v>500</v>
      </c>
      <c r="E26" s="17"/>
      <c r="F26" s="29">
        <f>D26-F25</f>
        <v>500</v>
      </c>
      <c r="G26" s="17"/>
      <c r="H26" s="29">
        <f>F26-H25</f>
        <v>500</v>
      </c>
      <c r="I26" s="17"/>
      <c r="J26" s="29">
        <f>H26-J25</f>
        <v>500</v>
      </c>
      <c r="K26" s="17"/>
      <c r="L26" s="29">
        <f>J26-L25</f>
        <v>500</v>
      </c>
      <c r="M26" s="17"/>
      <c r="N26" s="50">
        <f>L26-N25</f>
        <v>500</v>
      </c>
      <c r="Q26" s="69"/>
      <c r="R26" s="69"/>
      <c r="S26" s="69"/>
      <c r="T26" s="69"/>
      <c r="U26" s="69"/>
      <c r="V26" s="69"/>
      <c r="W26" s="69"/>
      <c r="X26" s="69"/>
    </row>
    <row r="27" spans="1:24" s="12" customFormat="1" ht="14.1" customHeight="1" x14ac:dyDescent="0.2">
      <c r="A27" s="18" t="s">
        <v>21</v>
      </c>
      <c r="B27" s="71"/>
      <c r="C27" s="11" t="s">
        <v>40</v>
      </c>
      <c r="D27" s="25">
        <v>7982</v>
      </c>
      <c r="E27" s="11" t="s">
        <v>60</v>
      </c>
      <c r="F27" s="25">
        <v>7992</v>
      </c>
      <c r="G27" s="23" t="s">
        <v>61</v>
      </c>
      <c r="H27" s="74">
        <v>12030</v>
      </c>
      <c r="I27" s="11" t="s">
        <v>59</v>
      </c>
      <c r="J27" s="25">
        <v>178</v>
      </c>
      <c r="K27" s="67" t="s">
        <v>61</v>
      </c>
      <c r="L27" s="25">
        <v>400</v>
      </c>
      <c r="M27" s="9" t="s">
        <v>61</v>
      </c>
      <c r="N27" s="25">
        <v>2567</v>
      </c>
      <c r="Q27" s="69"/>
      <c r="R27" s="69"/>
      <c r="S27" s="69"/>
      <c r="T27" s="69"/>
      <c r="U27" s="69"/>
      <c r="V27" s="69"/>
      <c r="W27" s="69"/>
    </row>
    <row r="28" spans="1:24" s="12" customFormat="1" ht="14.1" customHeight="1" x14ac:dyDescent="0.2">
      <c r="A28" s="26" t="s">
        <v>20</v>
      </c>
      <c r="B28" s="27">
        <v>37700.226522187819</v>
      </c>
      <c r="C28" s="28" t="s">
        <v>56</v>
      </c>
      <c r="D28" s="31">
        <f>B28-D27</f>
        <v>29718.226522187819</v>
      </c>
      <c r="E28" s="28" t="s">
        <v>56</v>
      </c>
      <c r="F28" s="31">
        <f>D28-F27</f>
        <v>21726.226522187819</v>
      </c>
      <c r="G28" s="28" t="s">
        <v>62</v>
      </c>
      <c r="H28" s="48">
        <f>F28-H27</f>
        <v>9696.2265221878188</v>
      </c>
      <c r="I28" s="28"/>
      <c r="J28" s="31">
        <f>H28-J27</f>
        <v>9518.2265221878188</v>
      </c>
      <c r="K28" s="33" t="s">
        <v>62</v>
      </c>
      <c r="L28" s="31">
        <f>J28-L27</f>
        <v>9118.2265221878188</v>
      </c>
      <c r="M28" s="30" t="s">
        <v>62</v>
      </c>
      <c r="N28" s="32">
        <f>L28-N27</f>
        <v>6551.2265221878188</v>
      </c>
      <c r="Q28" s="69"/>
      <c r="R28" s="69"/>
      <c r="S28" s="69"/>
      <c r="T28" s="69"/>
      <c r="U28" s="69"/>
      <c r="V28" s="69"/>
      <c r="W28" s="69"/>
    </row>
    <row r="29" spans="1:24" s="12" customFormat="1" ht="14.1" customHeight="1" x14ac:dyDescent="0.2">
      <c r="A29" s="43" t="s">
        <v>6</v>
      </c>
      <c r="B29" s="44"/>
      <c r="C29" s="20" t="s">
        <v>63</v>
      </c>
      <c r="D29" s="49">
        <v>426</v>
      </c>
      <c r="E29" s="20" t="s">
        <v>63</v>
      </c>
      <c r="F29" s="45">
        <v>3000</v>
      </c>
      <c r="G29" s="20" t="s">
        <v>61</v>
      </c>
      <c r="H29" s="45">
        <v>448</v>
      </c>
      <c r="I29" s="47" t="s">
        <v>61</v>
      </c>
      <c r="J29" s="45">
        <v>1428</v>
      </c>
      <c r="K29" s="20"/>
      <c r="L29" s="45"/>
      <c r="M29" s="47"/>
      <c r="N29" s="45"/>
      <c r="Q29" s="69"/>
      <c r="R29" s="69"/>
      <c r="S29" s="69"/>
      <c r="T29" s="69"/>
      <c r="U29" s="69"/>
      <c r="V29" s="69"/>
      <c r="W29" s="69"/>
    </row>
    <row r="30" spans="1:24" s="12" customFormat="1" ht="14.1" customHeight="1" thickBot="1" x14ac:dyDescent="0.25">
      <c r="A30" s="36" t="s">
        <v>31</v>
      </c>
      <c r="B30" s="37">
        <f>N28</f>
        <v>6551.2265221878188</v>
      </c>
      <c r="C30" s="17" t="s">
        <v>64</v>
      </c>
      <c r="D30" s="29">
        <f>B30-D29</f>
        <v>6125.2265221878188</v>
      </c>
      <c r="E30" s="17" t="s">
        <v>64</v>
      </c>
      <c r="F30" s="29">
        <f>D30-F29</f>
        <v>3125.2265221878188</v>
      </c>
      <c r="G30" s="17" t="s">
        <v>62</v>
      </c>
      <c r="H30" s="38">
        <f>F30-H29</f>
        <v>2677.2265221878188</v>
      </c>
      <c r="I30" s="39" t="s">
        <v>62</v>
      </c>
      <c r="J30" s="29">
        <f>H30-J29</f>
        <v>1249.2265221878188</v>
      </c>
      <c r="K30" s="17"/>
      <c r="L30" s="29">
        <f>J30-L29</f>
        <v>1249.2265221878188</v>
      </c>
      <c r="M30" s="39"/>
      <c r="N30" s="50">
        <f>L30-N29</f>
        <v>1249.2265221878188</v>
      </c>
      <c r="Q30" s="69"/>
      <c r="R30" s="69"/>
      <c r="S30" s="69"/>
      <c r="T30" s="69"/>
      <c r="U30" s="69"/>
      <c r="V30" s="69"/>
      <c r="W30" s="69"/>
    </row>
    <row r="31" spans="1:24" s="12" customFormat="1" ht="14.1" customHeight="1" x14ac:dyDescent="0.2">
      <c r="A31" s="18" t="s">
        <v>23</v>
      </c>
      <c r="B31" s="34"/>
      <c r="C31" s="11"/>
      <c r="D31" s="21"/>
      <c r="E31" s="11"/>
      <c r="F31" s="21"/>
      <c r="G31" s="11"/>
      <c r="H31" s="21"/>
      <c r="I31" s="11"/>
      <c r="J31" s="21"/>
      <c r="K31" s="11"/>
      <c r="L31" s="21"/>
      <c r="M31" s="67"/>
      <c r="N31" s="22"/>
      <c r="Q31" s="69"/>
      <c r="R31" s="69"/>
      <c r="S31" s="69"/>
      <c r="T31" s="69"/>
      <c r="U31" s="69"/>
      <c r="V31" s="69"/>
      <c r="W31" s="69"/>
    </row>
    <row r="32" spans="1:24" s="12" customFormat="1" ht="14.1" customHeight="1" thickBot="1" x14ac:dyDescent="0.25">
      <c r="A32" s="36" t="s">
        <v>22</v>
      </c>
      <c r="B32" s="37">
        <v>4742.4464068726384</v>
      </c>
      <c r="C32" s="17"/>
      <c r="D32" s="29">
        <f>B32-D31</f>
        <v>4742.4464068726384</v>
      </c>
      <c r="E32" s="17"/>
      <c r="F32" s="29">
        <f>D32-F31</f>
        <v>4742.4464068726384</v>
      </c>
      <c r="G32" s="17"/>
      <c r="H32" s="29">
        <f>F32-H31</f>
        <v>4742.4464068726384</v>
      </c>
      <c r="I32" s="17"/>
      <c r="J32" s="29">
        <f>H32-J31</f>
        <v>4742.4464068726384</v>
      </c>
      <c r="K32" s="17"/>
      <c r="L32" s="29">
        <f>J32-L31</f>
        <v>4742.4464068726384</v>
      </c>
      <c r="M32" s="17"/>
      <c r="N32" s="50">
        <f>L32-N31</f>
        <v>4742.4464068726384</v>
      </c>
      <c r="Q32" s="69"/>
      <c r="R32" s="69"/>
      <c r="S32" s="69"/>
      <c r="T32" s="69"/>
      <c r="U32" s="69"/>
      <c r="V32" s="69"/>
      <c r="W32" s="69"/>
    </row>
    <row r="33" spans="1:23" s="12" customFormat="1" ht="14.1" customHeight="1" x14ac:dyDescent="0.2">
      <c r="A33" s="18" t="s">
        <v>24</v>
      </c>
      <c r="B33" s="34"/>
      <c r="C33" s="11"/>
      <c r="D33" s="21"/>
      <c r="E33" s="9"/>
      <c r="F33" s="21"/>
      <c r="G33" s="9"/>
      <c r="H33" s="21"/>
      <c r="I33" s="11"/>
      <c r="J33" s="35"/>
      <c r="K33" s="11"/>
      <c r="L33" s="21"/>
      <c r="M33" s="24"/>
      <c r="N33" s="21"/>
      <c r="Q33" s="69"/>
      <c r="R33" s="69"/>
      <c r="S33" s="69"/>
      <c r="T33" s="69"/>
      <c r="U33" s="69"/>
      <c r="V33" s="69"/>
      <c r="W33" s="69"/>
    </row>
    <row r="34" spans="1:23" s="12" customFormat="1" ht="14.1" customHeight="1" thickBot="1" x14ac:dyDescent="0.25">
      <c r="A34" s="36" t="s">
        <v>25</v>
      </c>
      <c r="B34" s="37">
        <v>13435.300309597524</v>
      </c>
      <c r="C34" s="17"/>
      <c r="D34" s="29">
        <f>B34-D33</f>
        <v>13435.300309597524</v>
      </c>
      <c r="E34" s="17"/>
      <c r="F34" s="29">
        <f>D34-F33</f>
        <v>13435.300309597524</v>
      </c>
      <c r="G34" s="17"/>
      <c r="H34" s="29">
        <f>F34-H33</f>
        <v>13435.300309597524</v>
      </c>
      <c r="I34" s="17"/>
      <c r="J34" s="29">
        <f>H34-J33</f>
        <v>13435.300309597524</v>
      </c>
      <c r="K34" s="17"/>
      <c r="L34" s="29">
        <f>J34-L33</f>
        <v>13435.300309597524</v>
      </c>
      <c r="M34" s="39"/>
      <c r="N34" s="50">
        <f>L34-N33</f>
        <v>13435.300309597524</v>
      </c>
      <c r="Q34" s="69"/>
      <c r="R34" s="69"/>
      <c r="S34" s="69"/>
      <c r="T34" s="69"/>
      <c r="U34" s="69"/>
      <c r="V34" s="69"/>
      <c r="W34" s="69"/>
    </row>
    <row r="39" spans="1:23" ht="14.1" customHeight="1" x14ac:dyDescent="0.25">
      <c r="A39" s="51" t="s">
        <v>34</v>
      </c>
      <c r="B39" s="54"/>
      <c r="C39" s="55"/>
      <c r="D39" s="54"/>
      <c r="E39" s="54"/>
      <c r="F39" s="52"/>
      <c r="G39" s="51" t="s">
        <v>32</v>
      </c>
      <c r="H39" s="54"/>
      <c r="I39" s="53" t="s">
        <v>33</v>
      </c>
      <c r="J39" s="56"/>
    </row>
    <row r="40" spans="1:23" s="60" customFormat="1" ht="14.1" customHeight="1" x14ac:dyDescent="0.25">
      <c r="A40" s="57" t="s">
        <v>36</v>
      </c>
      <c r="B40" s="57"/>
      <c r="C40" s="58"/>
      <c r="D40" s="57"/>
      <c r="E40" s="58"/>
      <c r="F40" s="57"/>
      <c r="G40" s="58"/>
      <c r="H40" s="57"/>
      <c r="I40" s="59"/>
      <c r="K40" s="59"/>
      <c r="M40" s="59"/>
      <c r="Q40" s="70"/>
      <c r="R40" s="70"/>
      <c r="S40" s="70"/>
      <c r="T40" s="70"/>
      <c r="U40" s="70"/>
      <c r="V40" s="70"/>
      <c r="W40" s="70"/>
    </row>
    <row r="41" spans="1:23" ht="12.75" customHeight="1" x14ac:dyDescent="0.25">
      <c r="A41" s="57" t="s">
        <v>35</v>
      </c>
    </row>
    <row r="42" spans="1:23" ht="12.75" customHeight="1" x14ac:dyDescent="0.25"/>
    <row r="43" spans="1:23" ht="12.75" customHeight="1" x14ac:dyDescent="0.25"/>
    <row r="44" spans="1:23" ht="12.75" customHeight="1" x14ac:dyDescent="0.25"/>
    <row r="45" spans="1:23" ht="12.75" customHeight="1" x14ac:dyDescent="0.25"/>
    <row r="46" spans="1:23" ht="12.75" customHeight="1" x14ac:dyDescent="0.25"/>
    <row r="47" spans="1:23" ht="12.75" customHeight="1" x14ac:dyDescent="0.25"/>
    <row r="48" spans="1:2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</sheetData>
  <pageMargins left="0" right="0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Individuální čerpání 2020</vt:lpstr>
      <vt:lpstr>Individuální čerpání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Otec</dc:creator>
  <cp:lastModifiedBy>Uživatel systému Windows</cp:lastModifiedBy>
  <cp:lastPrinted>2021-01-09T09:11:28Z</cp:lastPrinted>
  <dcterms:created xsi:type="dcterms:W3CDTF">2016-01-11T19:45:58Z</dcterms:created>
  <dcterms:modified xsi:type="dcterms:W3CDTF">2021-03-07T18:13:22Z</dcterms:modified>
</cp:coreProperties>
</file>